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oswell\files\AD\Human Resources\2. 2023 Performance Evals\2023 Forms\For Intranet\"/>
    </mc:Choice>
  </mc:AlternateContent>
  <bookViews>
    <workbookView xWindow="0" yWindow="0" windowWidth="28800" windowHeight="12300"/>
  </bookViews>
  <sheets>
    <sheet name="RPD" sheetId="1" r:id="rId1"/>
    <sheet name="Key" sheetId="2"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6" i="1" l="1"/>
  <c r="F174" i="1"/>
  <c r="D172" i="1"/>
  <c r="E172" i="1" s="1"/>
  <c r="F172" i="1" s="1"/>
  <c r="D170" i="1"/>
  <c r="E170" i="1" s="1"/>
  <c r="F170" i="1" s="1"/>
  <c r="F168" i="1"/>
  <c r="D166" i="1"/>
  <c r="E166" i="1" s="1"/>
  <c r="F161" i="1"/>
  <c r="E159" i="1"/>
  <c r="F159" i="1" s="1"/>
  <c r="D159" i="1"/>
  <c r="F157" i="1"/>
  <c r="F155" i="1"/>
  <c r="F153" i="1"/>
  <c r="D151" i="1"/>
  <c r="E151" i="1" s="1"/>
  <c r="F151" i="1" s="1"/>
  <c r="F149" i="1"/>
  <c r="F147" i="1"/>
  <c r="F145" i="1"/>
  <c r="F143" i="1"/>
  <c r="E135" i="1" s="1"/>
  <c r="F135" i="1" s="1"/>
  <c r="F141" i="1"/>
  <c r="F139" i="1"/>
  <c r="F137" i="1"/>
  <c r="D135" i="1"/>
  <c r="F133" i="1"/>
  <c r="F131" i="1"/>
  <c r="E123" i="1" s="1"/>
  <c r="F123" i="1" s="1"/>
  <c r="F129" i="1"/>
  <c r="F127" i="1"/>
  <c r="F125" i="1"/>
  <c r="D123" i="1"/>
  <c r="F121" i="1"/>
  <c r="F119" i="1"/>
  <c r="F117" i="1"/>
  <c r="D115" i="1"/>
  <c r="E115" i="1" s="1"/>
  <c r="F110" i="1"/>
  <c r="F108" i="1"/>
  <c r="D106" i="1"/>
  <c r="E106" i="1" s="1"/>
  <c r="F106" i="1" s="1"/>
  <c r="F104" i="1"/>
  <c r="E102" i="1"/>
  <c r="F102" i="1" s="1"/>
  <c r="D102" i="1"/>
  <c r="F100" i="1"/>
  <c r="F98" i="1"/>
  <c r="F96" i="1"/>
  <c r="D94" i="1"/>
  <c r="E94" i="1" s="1"/>
  <c r="F89" i="1"/>
  <c r="F87" i="1"/>
  <c r="D85" i="1"/>
  <c r="F83" i="1"/>
  <c r="F81" i="1"/>
  <c r="D79" i="1"/>
  <c r="E79" i="1" s="1"/>
  <c r="F74" i="1"/>
  <c r="F72" i="1"/>
  <c r="D70" i="1"/>
  <c r="E70" i="1" s="1"/>
  <c r="F70" i="1" s="1"/>
  <c r="F68" i="1"/>
  <c r="F66" i="1"/>
  <c r="D64" i="1"/>
  <c r="E64" i="1" s="1"/>
  <c r="F64" i="1" s="1"/>
  <c r="F62" i="1"/>
  <c r="E54" i="1" s="1"/>
  <c r="F54" i="1" s="1"/>
  <c r="F60" i="1"/>
  <c r="F58" i="1"/>
  <c r="F56" i="1"/>
  <c r="D54" i="1"/>
  <c r="F49" i="1"/>
  <c r="F47" i="1"/>
  <c r="F45" i="1"/>
  <c r="D43" i="1"/>
  <c r="F41" i="1"/>
  <c r="D39" i="1"/>
  <c r="E39" i="1" s="1"/>
  <c r="F34" i="1"/>
  <c r="F32" i="1"/>
  <c r="F30" i="1"/>
  <c r="F28" i="1"/>
  <c r="E26" i="1" s="1"/>
  <c r="F26" i="1" s="1"/>
  <c r="D26" i="1"/>
  <c r="F24" i="1"/>
  <c r="F22" i="1"/>
  <c r="F20" i="1"/>
  <c r="F18" i="1"/>
  <c r="D16" i="1"/>
  <c r="F14" i="1"/>
  <c r="F12" i="1"/>
  <c r="D10" i="1"/>
  <c r="E10" i="1" s="1"/>
  <c r="E85" i="1" l="1"/>
  <c r="F85" i="1" s="1"/>
  <c r="E43" i="1"/>
  <c r="F43" i="1" s="1"/>
  <c r="E16" i="1"/>
  <c r="F16" i="1" s="1"/>
  <c r="F93" i="1"/>
  <c r="F94" i="1"/>
  <c r="F79" i="1"/>
  <c r="F115" i="1"/>
  <c r="F114" i="1"/>
  <c r="F10" i="1"/>
  <c r="F166" i="1"/>
  <c r="F165" i="1"/>
  <c r="F39" i="1"/>
  <c r="F53" i="1"/>
  <c r="F78" i="1" l="1"/>
  <c r="F38" i="1"/>
  <c r="F9" i="1"/>
  <c r="E6" i="1" l="1"/>
</calcChain>
</file>

<file path=xl/sharedStrings.xml><?xml version="1.0" encoding="utf-8"?>
<sst xmlns="http://schemas.openxmlformats.org/spreadsheetml/2006/main" count="478" uniqueCount="395">
  <si>
    <t>ROSWELL POLICE DEPARTMENT
 Employee Performance Evaluation</t>
  </si>
  <si>
    <t>Employee Name:</t>
  </si>
  <si>
    <t>Job Title/Rank</t>
  </si>
  <si>
    <t>Lieutenant</t>
  </si>
  <si>
    <t>Employee # (HR Use)</t>
  </si>
  <si>
    <t>File # (HR Use)</t>
  </si>
  <si>
    <t>Review Period</t>
  </si>
  <si>
    <t>Annual</t>
  </si>
  <si>
    <t>Reviewing Supervisor</t>
  </si>
  <si>
    <t>Review Dates</t>
  </si>
  <si>
    <t>Supervisor # (HR Use)</t>
  </si>
  <si>
    <t>Total Average:</t>
  </si>
  <si>
    <t>Rating Scale: (1) Needs Improvement (3) Meets Standards (5) Exceptional</t>
  </si>
  <si>
    <r>
      <t xml:space="preserve">Comment on Performance Factors Below
</t>
    </r>
    <r>
      <rPr>
        <i/>
        <sz val="9"/>
        <color theme="1"/>
        <rFont val="Calibri"/>
        <family val="2"/>
        <scheme val="minor"/>
      </rPr>
      <t>See the Performance Evaluation Scale Value Guide for examples of behavior</t>
    </r>
  </si>
  <si>
    <t>Rate Comptency Below
1 - 3 - 5</t>
  </si>
  <si>
    <t>Professional Demeanor</t>
  </si>
  <si>
    <t>Appearance</t>
  </si>
  <si>
    <t>3) Personal grooming is within regulations</t>
  </si>
  <si>
    <t>1) The officer's uniform or attire has not been appropriate for the day’s assignment on multiple occasions</t>
  </si>
  <si>
    <t>Attitude</t>
  </si>
  <si>
    <t>3) The officer has a positive attitude</t>
  </si>
  <si>
    <t>3) The officer is professional, polite, and friendly to citizens and co-workers alike and is receptive to feedback</t>
  </si>
  <si>
    <t>3) Exhibits a courteous, conscientious behavior and is generally businesslike in the workplace</t>
  </si>
  <si>
    <t>3) Is committed to delivering an appropriate level of service</t>
  </si>
  <si>
    <t xml:space="preserve">3) The officer has stepped up for extra duties or responsibilities on multiple occasions </t>
  </si>
  <si>
    <t>Teamwork</t>
  </si>
  <si>
    <t>3) The officer is cooperative and helps co-workers</t>
  </si>
  <si>
    <t>3) Understands and maintains a good relationship with superiors and other officers</t>
  </si>
  <si>
    <t>5) Actively seeks opportunities to help a struggling peers and/or highlight a peers strengths</t>
  </si>
  <si>
    <t>5) Views success in terms of the entire Department, not just as an individual</t>
  </si>
  <si>
    <t>3) Is respectful to peers and supervisors</t>
  </si>
  <si>
    <t>Comments:</t>
  </si>
  <si>
    <t>Communication Skills</t>
  </si>
  <si>
    <t>Written</t>
  </si>
  <si>
    <t>3) The officer’s reports are generally clearly written, complete and organized</t>
  </si>
  <si>
    <t>5) Reports contain all necessary information and data; reports are consistently free of errors</t>
  </si>
  <si>
    <t>Oral &amp; Interpersonal Relations</t>
  </si>
  <si>
    <t>3) The officer occasionally initiates new ideas to improve Departmental/personal performance</t>
  </si>
  <si>
    <t>1) The officer reacts emotionally or hastily</t>
  </si>
  <si>
    <t>Problem Solving</t>
  </si>
  <si>
    <t>Decision Making</t>
  </si>
  <si>
    <t>1) The officer has difficulty making appropriate decisions under conditions of pressure or risk</t>
  </si>
  <si>
    <t>1) The officer avoids decision making, frequently turning to peers or supervisors to make decisions that the officer should be proficient in making themselves.</t>
  </si>
  <si>
    <t>1) The officer is uncomfortable with ambiguity</t>
  </si>
  <si>
    <t xml:space="preserve">Creativity &amp; Adaptability </t>
  </si>
  <si>
    <t>5) The officer’s reports are consistently complete, thorough, accurate and well organized</t>
  </si>
  <si>
    <t>3) The officer is generally able to resolve complicated tasks when the solution is not readily available</t>
  </si>
  <si>
    <t>Conflict Management</t>
  </si>
  <si>
    <t>1) The officer escalates minor conflicts (confuses or angers listeners by what is said and how it is said)</t>
  </si>
  <si>
    <t>3) The officer projects a professional confident presence</t>
  </si>
  <si>
    <t xml:space="preserve">Primary Assignment </t>
  </si>
  <si>
    <t>1) The officer does not consistently engage in self-initiated activities</t>
  </si>
  <si>
    <t>1) The officer does not express new ideas designed to improve his/her primary assignment or the Department.</t>
  </si>
  <si>
    <t>1) The officer tends to only report the incident rather than fully investigate it where appropriate</t>
  </si>
  <si>
    <t>Additional Duties and Assignments</t>
  </si>
  <si>
    <t>3) The officer occasionally seeks out additional training</t>
  </si>
  <si>
    <t>3) The officer occasionally volunteers for additional assignments and responsibilities other than primary assignment</t>
  </si>
  <si>
    <t>5) The officer is ahead of schedule for career development</t>
  </si>
  <si>
    <t>Knowledge</t>
  </si>
  <si>
    <t>Job Knowledge</t>
  </si>
  <si>
    <t>3) The officer demonstrates a general knowledge of patrol/investigative procedures</t>
  </si>
  <si>
    <t>1) The officer does not retain/implement information provided in training or counseling</t>
  </si>
  <si>
    <t>1) The officer is willing to investigate a situation completely, but fails to identify evidence or possible leads</t>
  </si>
  <si>
    <t>5) The officer rarely needs guidance with complex investigations</t>
  </si>
  <si>
    <t>Policy</t>
  </si>
  <si>
    <t>3) The officer displays a general knowledge of Department policies and seldom has to be reminded by supervisors</t>
  </si>
  <si>
    <t>3) The officer brings pertinent policy violations to the attention of a supervisor, and intervene when applicable</t>
  </si>
  <si>
    <t>Law &amp; Criminal Procedure</t>
  </si>
  <si>
    <t>5) The officer has an exceptional working knowledge in identifying the intricacies of criminal offenses relative to his/her assignment</t>
  </si>
  <si>
    <t>5) The officer consistently exhibits proficiency in identifying the elements of city ordinance, criminal and traffic offenses</t>
  </si>
  <si>
    <t>1) The officer routinely fails to follow proper criminal procedures regarding searches, seizures, arrests or evidence processing</t>
  </si>
  <si>
    <t>Skills &amp; Proficiencies</t>
  </si>
  <si>
    <t>Technical Proficiency &amp; Physical Ability</t>
  </si>
  <si>
    <t>5) The officer demonstrates exceptional proficiency with the tools appropriate for his/her assignment; demonstrates mastery of issued defensive weapons (firearms, Taser, ASP, OC, etc);</t>
  </si>
  <si>
    <t>5) The officer Demonstrates exceptional physical abilities needed to perform essential job functions</t>
  </si>
  <si>
    <t>5) The officer has exceptional hand to hand defensive tactics skills.</t>
  </si>
  <si>
    <t>5) The officer shows an exceptional ability to effectively utilize basic and advanced tools appropriate for his/her assignment</t>
  </si>
  <si>
    <t>Driving Skill (Normal &amp; High Stress)</t>
  </si>
  <si>
    <t xml:space="preserve">1) The officer has committed serious traffic violation(s) or frequently commits minor violations </t>
  </si>
  <si>
    <t>3) The officer maintains complete control of the vehicle while operating other vehicle equipment</t>
  </si>
  <si>
    <t>3) The officer has not been involved in any serious or multiple minor at-fault accidents</t>
  </si>
  <si>
    <t>3) The officer generally displays good control and manipulative skills</t>
  </si>
  <si>
    <t>3) The officer generally utilizes emergency equipment properly</t>
  </si>
  <si>
    <t>5) The officer anticipates driving situations and acts accordingly while responding to calls relative to the degree of stress present.</t>
  </si>
  <si>
    <t>Safety</t>
  </si>
  <si>
    <t>1) The officer makes poor tactical approaches when responding to incidents</t>
  </si>
  <si>
    <t>1) The officer displays unsafe weapons handling and maintenance</t>
  </si>
  <si>
    <t>1) The officer fails to mitigate unnecessary risk (exposing weapon side, fails to move to safer locations when possible, fails to recognize potential weapons within a suspects reach, light and sound discipline ect)</t>
  </si>
  <si>
    <t xml:space="preserve">1) The officer conducts ineffective or less than thorough searches </t>
  </si>
  <si>
    <t>1) The officer fails to control suspect’s movements and/or does not keep suspect in sight</t>
  </si>
  <si>
    <t>5) The officer is the model for fellow officers and mentors others in proper contact and cover techniques</t>
  </si>
  <si>
    <t>1) The officer does not show situational awareness</t>
  </si>
  <si>
    <t>1) The officer fails to properly use Personal Protective Equipment when necessary (latex gloves, eye and ear protection, traffic vest etc).</t>
  </si>
  <si>
    <t>ORGANIZATIONAL SKILLS</t>
  </si>
  <si>
    <t>3) The officer generally does not get distracted by less important issues and adequately focuses on the most critical priorities</t>
  </si>
  <si>
    <t>3) The officer prioritizes his/her work load</t>
  </si>
  <si>
    <t>3) The officer takes adequate time and consideration prior to the execution of a project to form a plan of action with given resources</t>
  </si>
  <si>
    <t>3) The officer generally keeps supervisors or team members up to date on progress</t>
  </si>
  <si>
    <t>OBSERVATION SKILLS</t>
  </si>
  <si>
    <t>3) The officer sees and responds to almost all violations, suspicious persons, suspicious activities, open doors/windows; is cognizant of changes within their surroundings</t>
  </si>
  <si>
    <t>3) The officer is skilled in identifying evidence</t>
  </si>
  <si>
    <t>Accountability &amp; Dependability</t>
  </si>
  <si>
    <t>ACCEPTANCE TO TRAINING &amp; FEEDBACK</t>
  </si>
  <si>
    <t>3) The officer accepts responsibility for mistakes and actions</t>
  </si>
  <si>
    <t>3) The officer makes corrections based on constructive criticism and past errors or mistakes</t>
  </si>
  <si>
    <t>ATTENDANCE</t>
  </si>
  <si>
    <t>5) The officer is never late for his or duty assignment and has no unexcused absences</t>
  </si>
  <si>
    <t>INTEGRITY</t>
  </si>
  <si>
    <t>1) The officer dismisses the importance of his/her responsibilities and public perceptions</t>
  </si>
  <si>
    <t>5) The officer volunteers for undesirable tasks and commits to the highest quality of work</t>
  </si>
  <si>
    <t>3) The officer rarely must be reminded by supervisor to complete an assignment or perform a required duty</t>
  </si>
  <si>
    <r>
      <rPr>
        <b/>
        <sz val="9"/>
        <color theme="1"/>
        <rFont val="Calibri"/>
        <family val="2"/>
        <scheme val="minor"/>
      </rPr>
      <t>List any special accomplishments/achievements</t>
    </r>
    <r>
      <rPr>
        <sz val="9"/>
        <color theme="1"/>
        <rFont val="Calibri"/>
        <family val="2"/>
        <scheme val="minor"/>
      </rPr>
      <t xml:space="preserve">
</t>
    </r>
    <r>
      <rPr>
        <sz val="8"/>
        <color theme="1"/>
        <rFont val="Calibri"/>
        <family val="2"/>
        <scheme val="minor"/>
      </rPr>
      <t>Attach additional documentations if necessary</t>
    </r>
  </si>
  <si>
    <r>
      <rPr>
        <b/>
        <sz val="9"/>
        <color theme="1"/>
        <rFont val="Calibri"/>
        <family val="2"/>
        <scheme val="minor"/>
      </rPr>
      <t>Performance Goals and Objectives</t>
    </r>
    <r>
      <rPr>
        <sz val="9"/>
        <color theme="1"/>
        <rFont val="Calibri"/>
        <family val="2"/>
        <scheme val="minor"/>
      </rPr>
      <t xml:space="preserve">
</t>
    </r>
    <r>
      <rPr>
        <sz val="8"/>
        <color theme="1"/>
        <rFont val="Calibri"/>
        <family val="2"/>
        <scheme val="minor"/>
      </rPr>
      <t>Attach additional documentations if necessary</t>
    </r>
  </si>
  <si>
    <t>Employee Signature</t>
  </si>
  <si>
    <t>Date:</t>
  </si>
  <si>
    <t>Attachments Added    [  ]</t>
  </si>
  <si>
    <t>Lieutenant Signature</t>
  </si>
  <si>
    <t>Deputy Chief Signature</t>
  </si>
  <si>
    <t>Chief Signature</t>
  </si>
  <si>
    <t xml:space="preserve">Review Period </t>
  </si>
  <si>
    <t>Deputy Chief</t>
  </si>
  <si>
    <t>Major</t>
  </si>
  <si>
    <t>3 Month Introductory</t>
  </si>
  <si>
    <t>6 Month Introductory</t>
  </si>
  <si>
    <t>Sergeant</t>
  </si>
  <si>
    <t>9 Month Introductory</t>
  </si>
  <si>
    <t>Master Police Officer</t>
  </si>
  <si>
    <t>12 Month Introductory</t>
  </si>
  <si>
    <t>Police Officer II</t>
  </si>
  <si>
    <t>Police Officer I</t>
  </si>
  <si>
    <t>Criminal Intelligence Analyst</t>
  </si>
  <si>
    <t>1) The officer has reported to work in a uniform that does not comply with policy on multiple occasions</t>
  </si>
  <si>
    <t>3) The officer routinely arrives at work in a uniform or attire that complies with policy</t>
  </si>
  <si>
    <t>5) The officer shows impeccable attention to detail when it comes to his/her uniform and appearance</t>
  </si>
  <si>
    <t>1) The officer's personal grooming is frequently below departmental grooming standards</t>
  </si>
  <si>
    <t>3) The officer's personal grooming is normally within departmental grooming standards</t>
  </si>
  <si>
    <t>5) The officer's personal grooming always exceeds departmental grooming standards</t>
  </si>
  <si>
    <t>Can we make this something that can be NA</t>
  </si>
  <si>
    <t>3) The officer consistently wears appropriate attire for his/her daily assignment</t>
  </si>
  <si>
    <t>5) The officer consistently exceeds the standards of attire for the day’s assignment</t>
  </si>
  <si>
    <t>1) The officer is reluctant to help others and/or interacts with co-workers poorly</t>
  </si>
  <si>
    <t>5) The officer leads by example</t>
  </si>
  <si>
    <t>1) The officer is frequently argumentative, viewed as hostile by peers, and does not accept constructive feedback</t>
  </si>
  <si>
    <t>5) The officer consistently displays the ability to foster a sense of cooperation with co-workers, citizens, and supervisors and frequently solicits feedback</t>
  </si>
  <si>
    <t xml:space="preserve">1) The officer frequently voices displeasure with his/her job or the Department in a non-constructive manner </t>
  </si>
  <si>
    <t>3) The officer exhibits a courteous, conscientious behavior and is generally businesslike in the workplace</t>
  </si>
  <si>
    <t>5) The officer frequently exhibits a positive attitude that inspires others</t>
  </si>
  <si>
    <t>1) The officer considers police work only as a job</t>
  </si>
  <si>
    <t>3) The officer is committed to delivering an appropriate level of service to the public</t>
  </si>
  <si>
    <t>5) The officer will go to great lengths to get the job done with a strong sense of pride in his/her work</t>
  </si>
  <si>
    <t>1) The officer must be ordered to take on extra duties or responsibilities</t>
  </si>
  <si>
    <t>5) The officer consistently volunteers for extra assignments to meet the needs of the Department</t>
  </si>
  <si>
    <t>1) The officer allows peers or co-workers to handle an inordinate work-load without offering assistance</t>
  </si>
  <si>
    <t>5) The officer is quick to volunteer and actively assist co-workers whenever possible</t>
  </si>
  <si>
    <t>1) The officer alienates co-workers through disrespectful or unfair practices</t>
  </si>
  <si>
    <t>3) The officer maintains a good relationship with supervisors and co-workers</t>
  </si>
  <si>
    <t>5) The officer consistently maintains excellent relationships with supervisors and co-workers</t>
  </si>
  <si>
    <t>1) The officer criticizes the work of peers without offering assistance or guidance</t>
  </si>
  <si>
    <t>3) The officer speaks positively of the accomplishments of their peers</t>
  </si>
  <si>
    <t>5) The officer actively seeks opportunities to help struggling co-workers and/or highlight the strengths of their peers</t>
  </si>
  <si>
    <t>1) The officer allows his/her work to center around self-serving or self-promoting agendas</t>
  </si>
  <si>
    <t>3) The officer understands the position and responsibilities required in the job description. He/she demonstrates an understanding of how it relates to the organization</t>
  </si>
  <si>
    <t>5) The officer views success in terms of the entire Department, not just as an individual</t>
  </si>
  <si>
    <t>1) The officer engages in spreading gossip, belittling peers, or encouraging disharmony amongst members of the Department</t>
  </si>
  <si>
    <t>3) The officer is routinely respectful to peers and supervisors</t>
  </si>
  <si>
    <t>5) The officer is always enjoyable to be around and is well respected by his/her peers and supervisors</t>
  </si>
  <si>
    <t xml:space="preserve">1) The officer’s reports are frequently incomplete or unorganized </t>
  </si>
  <si>
    <t>3) The officer’s reports are generally clearly written, complete, and organized</t>
  </si>
  <si>
    <t>5) The officer’s reports are consistently complete, thorough, accurate, and well organized</t>
  </si>
  <si>
    <t>1) The officer's narratives are frequently missing important details and/or have grammatical errors</t>
  </si>
  <si>
    <t>3) The officer's reports are generally complete, with minimal errors</t>
  </si>
  <si>
    <t>5) The officer's reports contain all necessary information and data. The reports are consistently free of errors</t>
  </si>
  <si>
    <t>1) The officer’s radio communications are unclear and/or fail to communicate necessary information</t>
  </si>
  <si>
    <t>3) The officer’s radio communications are clear and well-articulated, even under stressful conditions</t>
  </si>
  <si>
    <t>5) The officer’s radio communication is clear, calm, and well-articulated even under the most extreme circumstances</t>
  </si>
  <si>
    <t>1) The officer's manner of speech is generally demeaning, rude, and/or unnecessarily intimidating to members of the public</t>
  </si>
  <si>
    <t>3) The officer communicates effectively with citizens from a wide range of socioeconomic and/or cultural backgrounds</t>
  </si>
  <si>
    <t>5) The officer communicates effectively with a wide range of persons even during extraordinary circumstances</t>
  </si>
  <si>
    <t>1) The officer shows disdain and/or a lack of concern for the problems of callers or complainants</t>
  </si>
  <si>
    <t>3) The officer verbally delivers accurate, clear and concise information and instruction. He/she listens carefully and asks appropriate questions to avoid miscommunication</t>
  </si>
  <si>
    <t>5) The officer recognizes when persons are having difficulty understanding and is able to quickly adapt his/her style of delivery to effectively communicate</t>
  </si>
  <si>
    <t>1) The officer does not take into consideration others’ points of view</t>
  </si>
  <si>
    <t>3) The officer makes a concerted effort to understand various points of view. He/she demonstrates compassion, tact, and empathy in an appropriate manner</t>
  </si>
  <si>
    <t>5) The officer consistently demonstrates an ability to effectively communicate over a wide range of socioeconomic, cultural, and educational backgrounds</t>
  </si>
  <si>
    <t xml:space="preserve">Problem Solving </t>
  </si>
  <si>
    <t>1) The officer often bases his/her reactions on emotion or hastily drawn conclusions</t>
  </si>
  <si>
    <t>3) The officer makes decisions based on the facts presented</t>
  </si>
  <si>
    <t>5) The officer insightfully diagnoses situations and conditions, then carefully chooses his/her response based on likely consequences</t>
  </si>
  <si>
    <t>1) The officer has demonstrated a difficulty in making appropriate decisions under conditions of pressure or risk</t>
  </si>
  <si>
    <t>3) The officer is generally able to make appropriate decisions under conditions of pressure or risk</t>
  </si>
  <si>
    <t>5) The officer demonstrates a consistent ability to make appropriate decisions in complex fast moving scenes under pressure or risk</t>
  </si>
  <si>
    <t>1) The officer avoids decision making, frequently turning to peers or supervisors for decisions that the officer should be proficient in making</t>
  </si>
  <si>
    <t>3) The officer makes line level decisions appropriately and consults a supervisor when necessary regarding sensitive or complex issues</t>
  </si>
  <si>
    <t>5) The officer has shown exceptional decision making skills and generally needs only to inform the supervisor of his/her decisions, and developed action plan</t>
  </si>
  <si>
    <t>3) The officer can deal with ambiguity in some circumstances</t>
  </si>
  <si>
    <t>5) The officer is comfortable dealing with ambiguous and/or complex situations</t>
  </si>
  <si>
    <t>1) The officer's decisions are generally concerned with providing a quick and easy fix without regards to the larger issue at hand</t>
  </si>
  <si>
    <t>3) The officer generally evaluates alternative responses before taking action</t>
  </si>
  <si>
    <t>5) The officer uses critical thinking to find alternative options and bases his/her decisions on the anticipated consequences of the chosen course</t>
  </si>
  <si>
    <t xml:space="preserve">1) The officer does not actively seek training or accept new ideas designed to improve personal and Departmental performance </t>
  </si>
  <si>
    <t>3) The officer occasionally initiates new ideas to improve Departmental and/or personal performance</t>
  </si>
  <si>
    <t>5) The officer frequently seeks training and/or initiates new ideas in order to improve personal and Departmental performance</t>
  </si>
  <si>
    <t>1) The officer is resistant to change</t>
  </si>
  <si>
    <t>3) The officer demonstrates a willingness to accept and implement new or innovative approaches</t>
  </si>
  <si>
    <t>5) The officer embraces change and brings forward new ideas and solutions with enthusiasm</t>
  </si>
  <si>
    <t>1) When given a complicated task, the officer is quick to state that a task cannot be done</t>
  </si>
  <si>
    <t>5) The officer frequently resolves complex issues when the solution is not readily available</t>
  </si>
  <si>
    <t>1) The officer consistently uses an inappropriate amount of verbal force; is generally unable to effectively employ verbal de-escalation</t>
  </si>
  <si>
    <t xml:space="preserve">3) The officer uses an appropriate amount of verbal force for the situation; is consistently able to de-escalate </t>
  </si>
  <si>
    <t>5) The officer consistently demonstrates an extraordinary ability to verbally de-escalate and resolve conflicts</t>
  </si>
  <si>
    <t>1) The officer inappropriately applies physical force based on situational factors</t>
  </si>
  <si>
    <t>3) The officer generally uses an appropriate amount of physical force based on situational factors</t>
  </si>
  <si>
    <t>5) The officer uses excellent judgment with regards to the appropriate amount of physical force needed in a situation</t>
  </si>
  <si>
    <t>1) The officer generally has a poor bearing and displays a hostile or intimidated demeanor</t>
  </si>
  <si>
    <t>3) The officer generally projects a professional and confident presence</t>
  </si>
  <si>
    <t>5) The officer has an exceptional command presence that establishes control without arrogance</t>
  </si>
  <si>
    <t>Initiative</t>
  </si>
  <si>
    <t>3) The officer self-initiates contacts, makes deterrence efforts, and actively seeks out criminal activity</t>
  </si>
  <si>
    <t>5) The officer, consistently and without direction, accepts more than his/her share of work to take the extra step in performing his/her duties and prevent criminal activity from taking place</t>
  </si>
  <si>
    <t>3) The officer expresses new ideas to better his/her assignment and the Department</t>
  </si>
  <si>
    <t>5) The officer goes beyond his/or her assignment, by actively engaging the community and/or initiating proactive patrols</t>
  </si>
  <si>
    <t xml:space="preserve">1) The officer generally completes his/her reports without conducting a complete investigation </t>
  </si>
  <si>
    <t>3) The officer generally uses his/her resources to find solutions to solve the case when practical</t>
  </si>
  <si>
    <t>5) The officer frequently takes extra steps to investigate cases and calls for service and exhaust all reasonable investigative options</t>
  </si>
  <si>
    <t>1) The officer rarely seeks out additional training</t>
  </si>
  <si>
    <t>3) The officer seeks out additional training designed to improve his/her present job performance</t>
  </si>
  <si>
    <t>5) The officer consistently seeks out additional training designed to improve current performance and future assignments</t>
  </si>
  <si>
    <t>1) The officer rarely volunteers for additional assignments and responsibilities other than their primary assignment</t>
  </si>
  <si>
    <t>3) The officer occasionally volunteers for additional assignments and responsibilities other than their primary assignment</t>
  </si>
  <si>
    <t>5) The officer frequently volunteers for additional assignments and responsibilities other than their primary assignment</t>
  </si>
  <si>
    <t>1) The officer does not pursue career development</t>
  </si>
  <si>
    <t>3) The officer is on track with career development</t>
  </si>
  <si>
    <t>1) The officer’s knowledge of general patrol/investigative procedures is unsatisfactory</t>
  </si>
  <si>
    <t>3) The officer demonstrates a good knowledge of patrol/investigative procedures</t>
  </si>
  <si>
    <t>5) The officer has exceptional knowledge and is sought out as a highly respected expert by others</t>
  </si>
  <si>
    <t>3) The officer retains and implements knowledge received in training</t>
  </si>
  <si>
    <t>5) The officer possess, implements, and shares general or specialized knowledge received in training</t>
  </si>
  <si>
    <t>1) The officer does not properly collect, package, and/or document evidence</t>
  </si>
  <si>
    <t>3) The officer demonstrates proficiency in the collection, packaging and documentation of evidence with minimal errors</t>
  </si>
  <si>
    <t>5) The officer is exemplary in the collection, packaging and documentation of evidence</t>
  </si>
  <si>
    <t>1) The officer frequently requires assistance or guidance in basic investigations or calls for service</t>
  </si>
  <si>
    <t>3) The officer only needs guidance with complex investigations</t>
  </si>
  <si>
    <t>1) The officer fails to display knowledge of and/or violates Department Policies</t>
  </si>
  <si>
    <t>3) The officer displays a general knowledge of Department Policies and seldom has to be reminded by supervisors</t>
  </si>
  <si>
    <t>5) The officer demonstrates exceptional knowledge of, and compliance with, Department Policies</t>
  </si>
  <si>
    <t>1) The officer fails to report violations and/or appears indifferent to Department Policies</t>
  </si>
  <si>
    <t>3) The officer brings pertinent policy violations to the attention of a supervisor, and intervenes when applicable</t>
  </si>
  <si>
    <t>5) The officer identifies when practice is not in line with policy, and will bring forward constructive solutions to enhance the culture of the Department</t>
  </si>
  <si>
    <t>1) The officer does not demonstrate an understanding of the elements of basic code sections</t>
  </si>
  <si>
    <t>3) The officer has a good knowledge of the elements of basic code sections</t>
  </si>
  <si>
    <t>1) The officer fails to identify city ordinance, criminal, or traffic offenses when they occur</t>
  </si>
  <si>
    <t>3) The officer generally exhibits proficiency in identifying the elements of city ordinance, criminal, and traffic offenses</t>
  </si>
  <si>
    <t>5) The officer consistently exhibits proficiency in identifying the elements of city ordinance, criminal, and traffic offenses and is sought by others for their expertise</t>
  </si>
  <si>
    <t>1) The officer fails to follow proper criminal procedures regarding searches, seizures, arrests, or evidence processing</t>
  </si>
  <si>
    <t>3) The officer routinely follows proper criminal procedure with searches, arrests, etc.</t>
  </si>
  <si>
    <t>5) The officer consistently understands the proper application of criminal procedures even during complex investigations</t>
  </si>
  <si>
    <t>1) The officer fails to maintain qualifications with issued defensive weapons (firearms, Taser, ASP, OC, etc.)</t>
  </si>
  <si>
    <t>3) The officer maintains qualifications with issued defensive weapons (firearms, Taser, ASP, OC, etc.)</t>
  </si>
  <si>
    <t>5) The officer demonstrates exceptional proficiency with the tools appropriate for his/her assignment; demonstrates mastery of issued defensive weapons (firearms, Taser, ASP, OC, etc.);</t>
  </si>
  <si>
    <t>1) The officer is physically unable to perform some of the essential job functions of his/her assignment</t>
  </si>
  <si>
    <t>3) The officer is physically capable of performing essential job functions of his/her assignment</t>
  </si>
  <si>
    <t>5) The officer demonstrates exceptional physical abilities needed to perform essential job functions of his/her job assignment</t>
  </si>
  <si>
    <t>1) The officer displays difficulty in performing defensive tactics and control of suspects</t>
  </si>
  <si>
    <t>3) The officer is able to satisfactorily perform hand to hand defensive tactics and control of suspects</t>
  </si>
  <si>
    <t>5) The officer has exceptional hand to hand defensive tactics and control skills</t>
  </si>
  <si>
    <t>1) The officer is ineffective in utilizing basic tools appropriate for his/her assignment</t>
  </si>
  <si>
    <t>3) The officer shows an ability to effectively utilize basic tools appropriate for his/her assignment</t>
  </si>
  <si>
    <t xml:space="preserve">1) The officer has committed serious traffic violation(s) or has committed minor violations on multiple occasions </t>
  </si>
  <si>
    <t>3) The officer rarely violates traffic law (no serious offenses)</t>
  </si>
  <si>
    <t>5) The officer sets an example for lawful, professional driving</t>
  </si>
  <si>
    <t xml:space="preserve">1) The officer is easily distracted by electronic communications devices (phone, radio, MDT) </t>
  </si>
  <si>
    <t>5) The officer shows exceptional proficiency in manipulating equipment during high stress conditions</t>
  </si>
  <si>
    <t>1) The officer has been involved in several minor, or at least one serious, at-fault accident(s)</t>
  </si>
  <si>
    <t>5) The officer drives defensively and has no accidents determined to be at-fault</t>
  </si>
  <si>
    <t>1) The officer displays poor vehicle control and manipulative skills</t>
  </si>
  <si>
    <t>3) The officer generally displays good vehicle control and manipulative skills</t>
  </si>
  <si>
    <t>5) The officer displays exceptional driving ability and competence</t>
  </si>
  <si>
    <t>1) The officer fails to use emergency equipment properly</t>
  </si>
  <si>
    <t>3) The officer frequently utilizes emergency equipment properly</t>
  </si>
  <si>
    <t xml:space="preserve">5) The officer’s use of emergency equipment is always within policy </t>
  </si>
  <si>
    <t>1) The officer's speeds are inappropriate for the situation or conditions, the driver or fails to use due regard</t>
  </si>
  <si>
    <t>3) The officer drives appropriately for situation and conditions with due regard</t>
  </si>
  <si>
    <t>3) The officer makes appropriate tactical approaches when responding to incidents</t>
  </si>
  <si>
    <t>5) The officer takes the lead in coordinating appropriate tactical approaches when responding to incidents</t>
  </si>
  <si>
    <t>3) The officer handles and maintains weapons in a safe and appropriate manner</t>
  </si>
  <si>
    <t>5) The officer demonstrates expertise when handling and maintaining weapons</t>
  </si>
  <si>
    <t>1) The officer does not mitigate unnecessary risk (exposing weapon side, fails to move to safer locations when possible, fails to recognize potential weapons within a suspect's reach, light and sound discipline, etc..)</t>
  </si>
  <si>
    <t>3) The officer recognizes unnecessary risk and mitigates it</t>
  </si>
  <si>
    <t>5) The officer is always alert to evolving situations, foreseeing potential danger and eliminating or controlling it</t>
  </si>
  <si>
    <t>3) The officer conducts appropriate, safe, thorough searches</t>
  </si>
  <si>
    <t>5) The officer methodically conducts appropriate, safe, thorough searches</t>
  </si>
  <si>
    <t>1) The officer fails to control suspects' movements and/or does not keep suspects in sight</t>
  </si>
  <si>
    <t>3) The officer routinely maintains control of suspects' movements</t>
  </si>
  <si>
    <t>5) The officer, even in demanding situations, maintains a position of advantage to prevent escape or attack</t>
  </si>
  <si>
    <t>1) The officer does not properly utilize contact and cover techniques</t>
  </si>
  <si>
    <t>3) The officer regularly utilizes proper contact and cover techniques</t>
  </si>
  <si>
    <t>3) The officer maintains good situational awareness</t>
  </si>
  <si>
    <t>5) The officer is always very alert and aware of his or her surroundings</t>
  </si>
  <si>
    <t>1) The officer fails to properly use Personal Protective Equipment when necessary (latex gloves, eye and ear protection, traffic vest, etc.)</t>
  </si>
  <si>
    <t>3) The officer makes use of Personal Protective Equipment when appropriate</t>
  </si>
  <si>
    <t xml:space="preserve">5) The officer makes proper use of and  ensures others are utilizing Personal Protective Equipment </t>
  </si>
  <si>
    <t>1) The officer gets distracted by less important issues and does not adequately focus on the most critical priorities</t>
  </si>
  <si>
    <t>5) The officer never gets distracted by less important issues and always focuses on the most critical priorities, providing direction to other team members on how to successfully manage multiple priorities</t>
  </si>
  <si>
    <t>1) The officer does not adequately prioritize work load</t>
  </si>
  <si>
    <t>5) The officer develops contingency plans by anticipating the most likely risks to the work plan</t>
  </si>
  <si>
    <t>1) The officer does not take adequate time or consideration prior to the execution of a project to form a plan of action; fails to recognize or take action when a plan needs to be revised given changing or unexpected circumstances</t>
  </si>
  <si>
    <t>3) The officer takes adequate time and consideration to form a plan of action with given resources prior to the execution of a project</t>
  </si>
  <si>
    <t>5) The officer possesses exceptional planning skills and helps others in forming a plan of action, seeking out additional resources if necessary</t>
  </si>
  <si>
    <t>1) The officer does not keep supervisors or team members up to date on progress of and/or timelines for projects and events</t>
  </si>
  <si>
    <t>5) The officer always keeps supervisors or team members up to date on progress, timelines and/or changes with projects and events. The officer encourages and/or teaches others how to provide effective on-going project updates</t>
  </si>
  <si>
    <t>1) The officer does not see or respond to clear violations, suspicious persons, suspicious activity, open doors/windows</t>
  </si>
  <si>
    <t>5) The officer is exceptional in locating violations, suspicious persons, suspicious activity, open doors/windows</t>
  </si>
  <si>
    <t>1) The officer is not skilled in identifying evidence</t>
  </si>
  <si>
    <t>5) The officer is recognized by fellow officers as having extraordinary ability in locating evidence, suspicious and/or criminal activity</t>
  </si>
  <si>
    <t>1) The officer fails to take ownership of personal performance and rationalizes mistakes or denies errors</t>
  </si>
  <si>
    <t>5) The officer accepts responsibility for mistakes and actions and helps others learn from those mistakes</t>
  </si>
  <si>
    <t>1) The officer refuses to or does not attempt to make corrections; considers constructive criticism as a personal attack</t>
  </si>
  <si>
    <t>5) The officer actively seeks feedback to further the learning process and improve performance</t>
  </si>
  <si>
    <t xml:space="preserve">1) The officer is frequently late for duty or assignment or has an unexcused absence </t>
  </si>
  <si>
    <t>3) The officer seldom is late to his or her duty assignment and has no unexcused absences</t>
  </si>
  <si>
    <t>1) The officer dismisses the importance of his/her responsibilities and public perceptions and portrays the image of one who avoids work</t>
  </si>
  <si>
    <t>3) The officer takes his/her responsibilities seriously and consistently meets the public’s expectations for quality, service, and professionalism</t>
  </si>
  <si>
    <t>5) The officer always strives to achieve the highest quality of work performance and consistently places organizational interests ahead of personal convenience</t>
  </si>
  <si>
    <t>1) The officer resists assignments other than his/her favored assignment</t>
  </si>
  <si>
    <t>3) The officer is generally hard working and displays a cooperative spirit when assigned an undesirable task</t>
  </si>
  <si>
    <t>1) The officer must be regularly reminded by supervisors to perform routine duties</t>
  </si>
  <si>
    <t>3) The officer rarely must be reminded by supervisors to complete an assignment or perform a required duty</t>
  </si>
  <si>
    <t>5) The officer consistently completes assignments and duties on or ahead of schedule with no supervision</t>
  </si>
  <si>
    <t>Supervisors</t>
  </si>
  <si>
    <t>Performance Management</t>
  </si>
  <si>
    <t>Goals</t>
  </si>
  <si>
    <t>1) The supervisor does not establish, communicate, or support departmental and individual goals.</t>
  </si>
  <si>
    <t>3) The supervisor recognizes the need for individual and departmental goals and clearly communicates them.</t>
  </si>
  <si>
    <t>5) The supervisor establishes individual and departmental goals and directs focus on the most vital goals.</t>
  </si>
  <si>
    <t>1) The supervisor does not provide employees with the resources they need to accomplish goals.</t>
  </si>
  <si>
    <t>3) The supervisor provides adequate and sufficient resources for employees to accomplish goals.</t>
  </si>
  <si>
    <t xml:space="preserve">5) The supervisor makes sure appropriate resources are available to maximize employee success in reaching goals. </t>
  </si>
  <si>
    <t>1) The supervisor does not promote an atmosphere of teamwork within the unit.</t>
  </si>
  <si>
    <t>3) The supervisor removes barriers to help accomplish team goals.</t>
  </si>
  <si>
    <t xml:space="preserve">5) The supervisor proactively removes barriers to help accomplish team goals. </t>
  </si>
  <si>
    <t>Monitoring</t>
  </si>
  <si>
    <t>1) The supervisor does not hold employees accountable and is slow to confront or address under-performers.</t>
  </si>
  <si>
    <t>3) The supervisor monitors the “right” performance measures and holds employees accountable.</t>
  </si>
  <si>
    <t xml:space="preserve">5) The supervisor monitors employee progress and proactively makes adjustments in resource allocation and monitors the right performance measures of their employees. </t>
  </si>
  <si>
    <t>1) The supervisor fails to recognize positive contributions, does not monitor field performance, and fails to perform applicable inspections.</t>
  </si>
  <si>
    <t>3) The supervisor gives candid performance feedback, shows appreciation when expected results are realized, and performs all applicable inspections.</t>
  </si>
  <si>
    <t>5) The supervisor gives frequent and candid performance feedback, takes notice and celebrates expected results and behaviors through spontaneous means, and performs all applicable inspections.</t>
  </si>
  <si>
    <t>Development</t>
  </si>
  <si>
    <t>1) The supervisor does not encourage continuous learning, fails to identify needs or suggest activities that could help develop employees.</t>
  </si>
  <si>
    <t>3) The supervisor takes responsibility for identifying individual employee development needs and finds ways to address them.</t>
  </si>
  <si>
    <t>5) The supervisor identifies patterns in employee behavior that indicate development needs across the organization, and identifies ways to systematically enhance the skills of employees.</t>
  </si>
  <si>
    <t>1) The supervisor does not take interest in employees career goals or aid in realizing those goals, withholds information and/or development opportunities from employees.</t>
  </si>
  <si>
    <t>3 )The supervisor actively coaches individuals and teams to strengthen performance, and shares own task related expertise with others to develop employees.</t>
  </si>
  <si>
    <t xml:space="preserve">5) The supervisor creates an environment where mistakes are used as learning opportunities, ensures resources and time are available for employee development, consistently encourages continuous learning, provides developmental opportunities, and willingly shares own task-related expertise. </t>
  </si>
  <si>
    <t>Responsibility</t>
  </si>
  <si>
    <t>1) The supervisor fails to complete quarterly or annual evaluations in a timely manner; fails to develop and communicate performance plans.</t>
  </si>
  <si>
    <t>3) The supervisor completes quarterly or annual performance evaluations and performance plans in a timely manner; and communicates them effectively.</t>
  </si>
  <si>
    <t>5) The supervisor always completes quarterly or annual performance evaluations and performance plans in a timely manner; encourages and incorporates employee input into plans and evaluations.</t>
  </si>
  <si>
    <t>1) The supervisor avoids decision-making and fails to take command of critical incidents, over delegates tasks or attempts to delegate responsibility.</t>
  </si>
  <si>
    <t>3) The supervisor consistently makes appropriate decisions and takes command of critical incidents as appropriate.</t>
  </si>
  <si>
    <t>5) The supervisor insightfully diagnoses situations and always makes appropriate decisions, takes command of critical incidents but utilizes command situations to coach and grow his/her employees.</t>
  </si>
  <si>
    <t xml:space="preserve">1) The supervisor is not aware of city policies and procedures or chooses not to adhere to them, does not ensure that employees are following them. </t>
  </si>
  <si>
    <t>3) The supervisor complies with all city and departmental policies and procedures, state, local, and federal laws, reports risky or unethical behavior</t>
  </si>
  <si>
    <t>5) The supervisor models exemplary conduct regarding City and Departmental policies and procedures, local, state, and federal laws, proactively on the lookout for risky or unethical behavior.</t>
  </si>
  <si>
    <t>1) The supervisor may look the other way when employees are engaged in unethical or risky behaviors.</t>
  </si>
  <si>
    <t>3) The supervisor identifies when intervention from departmental leadership, HR, or EAP is required.</t>
  </si>
  <si>
    <t>5) The supervisor is quick to act when intervention from department leadership, HR, or EAP is required.</t>
  </si>
  <si>
    <t>Leadership</t>
  </si>
  <si>
    <t>Builds Trust</t>
  </si>
  <si>
    <t>1) The supervisor micromanages employees and discourages employees from utilizing discretion, talks down to subordinates.</t>
  </si>
  <si>
    <t>3) The supervisor follows through on commitments, treats people fairly and with respect.</t>
  </si>
  <si>
    <t>5) The supervisor encourages, listens to, and considers new ideas or opposing viewpoints.</t>
  </si>
  <si>
    <t>1) The supervisor inappropriately reprimands employees in public, openly discusses the poor performance of subordinates and superiors to other subordinates.</t>
  </si>
  <si>
    <t xml:space="preserve">3) The supervisor usually applies policies and procedures consistently when dealing with employee issues; maintains confidentiality and high personal ethical standards. </t>
  </si>
  <si>
    <t>5) The supervisor always applies policy and procedure consistently when dealing with employee issues; maintains the highest level of confidentiality and high personal ethical standards.</t>
  </si>
  <si>
    <t>1) The supervisor fails to openly commend excellent performance, or takes credit for the work of others; covers up mistakes.</t>
  </si>
  <si>
    <t>3) The supervisor often credits and commends excellent performance; protects the team and its reputation in relation to the department at large.</t>
  </si>
  <si>
    <t xml:space="preserve">5) The supervisor always recognizes excellent performance openly and praises the hard work of his/her team, inspires the team in the face of challenges. </t>
  </si>
  <si>
    <t>Manages Change</t>
  </si>
  <si>
    <t>1) The supervisor does not communicate, support or implement new or modified approaches, practices, or processes</t>
  </si>
  <si>
    <t>3) The supervisor effectively communicates to employees the rationale for change and how they will be affected by it.</t>
  </si>
  <si>
    <t>5) The supervisor fosters an atmosphere of continuous improvement and champions change and team flexibility.</t>
  </si>
  <si>
    <t>1) The supervisor fails to effectively manage his/her own personal resistance or reaction to change, does not understand their personal role in change.</t>
  </si>
  <si>
    <t>3) The supervisor manages their reaction to change and helps employees deal with their resistance to change and be more open to new ideas and perspectives.</t>
  </si>
  <si>
    <t>5) The supervisor is aware of their role in fostering change and generates momentum and genuine enthusiasm for change.</t>
  </si>
  <si>
    <t>Inspires Achievement</t>
  </si>
  <si>
    <t>1) The supervisor’s personal impact often causes disengagement and demotivation of others; does not display personal commitment to assignment or Department.</t>
  </si>
  <si>
    <t>3) The supervisor engages and motivates others; conveys personal commitment to assignment, Department, and citizens.</t>
  </si>
  <si>
    <t>5) The supervisor demonstrates high standards in personal performance; creates a supportive and challenging environment; creates momentum and enthusiasm for “stretch” goals.</t>
  </si>
  <si>
    <t>Compliance</t>
  </si>
  <si>
    <t xml:space="preserve">Initiative </t>
  </si>
  <si>
    <r>
      <rPr>
        <b/>
        <sz val="9"/>
        <color theme="1"/>
        <rFont val="Calibri"/>
        <family val="2"/>
        <scheme val="minor"/>
      </rPr>
      <t>Career Goals and Objectives</t>
    </r>
    <r>
      <rPr>
        <sz val="9"/>
        <color theme="1"/>
        <rFont val="Calibri"/>
        <family val="2"/>
        <scheme val="minor"/>
      </rPr>
      <t xml:space="preserve">
Career development goals are activities that will add to the employee’s ability to perform their job more effectively or prepare them for additional responsibilities in the future.  Career development goals are optional, but they are highly recommended. 
Identify 1-3 career development goals for the upcoming review cycle year.  The goal should be detailed and have a measurable result listed with it.  These goals are not used to calculate the overall rating of a performance evaluation but are used to encourage career development for employees. </t>
    </r>
  </si>
  <si>
    <t>Sergeant Signature</t>
  </si>
  <si>
    <t>Captain Signature</t>
  </si>
  <si>
    <t>May 1, 2022-Apr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</si>
</sst>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Times New Roman"/>
      <family val="1"/>
    </font>
    <font>
      <b/>
      <sz val="11"/>
      <color theme="1"/>
      <name val="Times New Roman"/>
      <family val="1"/>
    </font>
    <font>
      <sz val="9"/>
      <color theme="1"/>
      <name val="Calibri"/>
      <family val="2"/>
      <scheme val="minor"/>
    </font>
    <font>
      <i/>
      <sz val="9"/>
      <color theme="1"/>
      <name val="Calibri"/>
      <family val="2"/>
      <scheme val="minor"/>
    </font>
    <font>
      <b/>
      <sz val="9"/>
      <color rgb="FFFF0000"/>
      <name val="Calibri"/>
      <family val="2"/>
      <scheme val="minor"/>
    </font>
    <font>
      <b/>
      <sz val="9"/>
      <color theme="1"/>
      <name val="Calibri"/>
      <family val="2"/>
      <scheme val="minor"/>
    </font>
    <font>
      <sz val="9"/>
      <color theme="0" tint="-0.249977111117893"/>
      <name val="Calibri"/>
      <family val="2"/>
      <scheme val="minor"/>
    </font>
    <font>
      <sz val="9"/>
      <color rgb="FFFF0000"/>
      <name val="Calibri"/>
      <family val="2"/>
      <scheme val="minor"/>
    </font>
    <font>
      <sz val="8"/>
      <color theme="1"/>
      <name val="Calibri"/>
      <family val="2"/>
      <scheme val="minor"/>
    </font>
    <font>
      <sz val="12"/>
      <color theme="1"/>
      <name val="Calibri"/>
      <family val="2"/>
      <scheme val="minor"/>
    </font>
    <font>
      <b/>
      <sz val="14"/>
      <color rgb="FFFF0000"/>
      <name val="Calibri"/>
      <family val="2"/>
      <scheme val="minor"/>
    </font>
    <font>
      <b/>
      <sz val="12"/>
      <color rgb="FFFF0000"/>
      <name val="Calibri"/>
      <family val="2"/>
      <scheme val="minor"/>
    </font>
    <font>
      <b/>
      <sz val="14"/>
      <color theme="1"/>
      <name val="Calibri"/>
      <family val="2"/>
      <scheme val="minor"/>
    </font>
    <font>
      <sz val="12"/>
      <color rgb="FF000000"/>
      <name val="Calibri"/>
      <family val="2"/>
      <scheme val="minor"/>
    </font>
    <font>
      <i/>
      <sz val="12"/>
      <color theme="1"/>
      <name val="Calibri"/>
      <family val="2"/>
      <scheme val="minor"/>
    </font>
    <font>
      <i/>
      <sz val="12"/>
      <color theme="1"/>
      <name val="Times New Roman"/>
      <family val="1"/>
    </font>
    <font>
      <i/>
      <sz val="12"/>
      <color rgb="FF000000"/>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1">
    <xf numFmtId="0" fontId="0" fillId="0" borderId="0"/>
  </cellStyleXfs>
  <cellXfs count="114">
    <xf numFmtId="0" fontId="0" fillId="0" borderId="0" xfId="0"/>
    <xf numFmtId="0" fontId="0" fillId="0" borderId="0" xfId="0" applyFont="1"/>
    <xf numFmtId="0" fontId="5" fillId="0" borderId="4"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2" borderId="4" xfId="0" applyFont="1" applyFill="1" applyBorder="1" applyAlignment="1">
      <alignment horizontal="center" vertical="center" wrapText="1"/>
    </xf>
    <xf numFmtId="0" fontId="5" fillId="3" borderId="9" xfId="0" applyFont="1" applyFill="1" applyBorder="1" applyAlignment="1">
      <alignment vertical="center"/>
    </xf>
    <xf numFmtId="0" fontId="0" fillId="3" borderId="0" xfId="0" applyFill="1"/>
    <xf numFmtId="2" fontId="1" fillId="3" borderId="0" xfId="0" applyNumberFormat="1" applyFont="1" applyFill="1" applyAlignment="1">
      <alignment horizontal="center" vertical="center"/>
    </xf>
    <xf numFmtId="0" fontId="9" fillId="3" borderId="9" xfId="0" applyFont="1" applyFill="1" applyBorder="1" applyAlignment="1">
      <alignment horizontal="center" vertical="center"/>
    </xf>
    <xf numFmtId="2" fontId="9" fillId="3" borderId="9" xfId="0" applyNumberFormat="1" applyFont="1" applyFill="1" applyBorder="1" applyAlignment="1">
      <alignment vertical="center" wrapText="1"/>
    </xf>
    <xf numFmtId="2" fontId="5" fillId="3" borderId="6" xfId="0" applyNumberFormat="1" applyFont="1" applyFill="1" applyBorder="1" applyAlignment="1">
      <alignment horizontal="center" vertical="center"/>
    </xf>
    <xf numFmtId="0" fontId="9" fillId="3" borderId="9" xfId="0" applyFont="1" applyFill="1" applyBorder="1" applyAlignment="1">
      <alignment vertical="center" wrapText="1"/>
    </xf>
    <xf numFmtId="0" fontId="9" fillId="3" borderId="3" xfId="0" applyFont="1" applyFill="1" applyBorder="1" applyAlignment="1">
      <alignment horizontal="center" vertical="center"/>
    </xf>
    <xf numFmtId="0" fontId="5" fillId="3" borderId="9" xfId="0" applyFont="1" applyFill="1" applyBorder="1" applyAlignment="1">
      <alignment vertical="center" wrapText="1"/>
    </xf>
    <xf numFmtId="0" fontId="8" fillId="3"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9" fillId="3" borderId="9" xfId="0" applyFont="1" applyFill="1" applyBorder="1" applyAlignment="1">
      <alignment horizontal="center" vertical="center" wrapText="1"/>
    </xf>
    <xf numFmtId="2" fontId="9" fillId="3" borderId="9" xfId="0" applyNumberFormat="1" applyFont="1" applyFill="1" applyBorder="1" applyAlignment="1">
      <alignment horizontal="right" vertical="center" wrapText="1"/>
    </xf>
    <xf numFmtId="2" fontId="5" fillId="3" borderId="3" xfId="0" applyNumberFormat="1" applyFont="1" applyFill="1" applyBorder="1" applyAlignment="1">
      <alignment horizontal="center" vertical="center"/>
    </xf>
    <xf numFmtId="0" fontId="8" fillId="3" borderId="2" xfId="0" applyFont="1" applyFill="1" applyBorder="1" applyAlignment="1">
      <alignment horizontal="left" vertical="center"/>
    </xf>
    <xf numFmtId="0" fontId="5" fillId="3" borderId="9" xfId="0" applyFont="1" applyFill="1" applyBorder="1" applyAlignment="1">
      <alignment horizontal="left" vertical="center"/>
    </xf>
    <xf numFmtId="0" fontId="5" fillId="3" borderId="3" xfId="0" applyFont="1" applyFill="1" applyBorder="1" applyAlignment="1">
      <alignment horizontal="left" vertical="center"/>
    </xf>
    <xf numFmtId="0" fontId="7" fillId="3" borderId="9" xfId="0" applyFont="1" applyFill="1" applyBorder="1" applyAlignment="1">
      <alignment vertical="center" wrapText="1"/>
    </xf>
    <xf numFmtId="2" fontId="7" fillId="3" borderId="9" xfId="0" applyNumberFormat="1" applyFont="1" applyFill="1" applyBorder="1" applyAlignment="1">
      <alignment horizontal="center" vertical="center" wrapText="1"/>
    </xf>
    <xf numFmtId="2" fontId="5" fillId="3" borderId="10" xfId="0" applyNumberFormat="1" applyFont="1" applyFill="1" applyBorder="1" applyAlignment="1">
      <alignment horizontal="center" vertical="center"/>
    </xf>
    <xf numFmtId="0" fontId="5" fillId="3" borderId="2" xfId="0" applyFont="1" applyFill="1" applyBorder="1" applyAlignment="1">
      <alignment horizontal="left" vertical="center" wrapText="1"/>
    </xf>
    <xf numFmtId="0" fontId="9" fillId="3" borderId="9" xfId="0" applyFont="1" applyFill="1" applyBorder="1" applyAlignment="1">
      <alignment horizontal="right" vertical="center" wrapText="1"/>
    </xf>
    <xf numFmtId="2" fontId="10" fillId="3" borderId="9" xfId="0" applyNumberFormat="1" applyFont="1" applyFill="1" applyBorder="1" applyAlignment="1">
      <alignment horizontal="center" vertical="center"/>
    </xf>
    <xf numFmtId="2" fontId="5" fillId="3" borderId="11" xfId="0" applyNumberFormat="1" applyFont="1" applyFill="1" applyBorder="1" applyAlignment="1">
      <alignment horizontal="center" vertical="center"/>
    </xf>
    <xf numFmtId="2" fontId="10" fillId="3" borderId="3" xfId="0" applyNumberFormat="1" applyFont="1" applyFill="1" applyBorder="1" applyAlignment="1">
      <alignment horizontal="center" vertical="center"/>
    </xf>
    <xf numFmtId="0" fontId="9" fillId="3" borderId="1" xfId="0" applyFont="1" applyFill="1" applyBorder="1" applyAlignment="1">
      <alignment vertical="center" wrapText="1"/>
    </xf>
    <xf numFmtId="2" fontId="9" fillId="3" borderId="1" xfId="0" applyNumberFormat="1" applyFont="1" applyFill="1" applyBorder="1" applyAlignment="1">
      <alignment vertical="center" wrapText="1"/>
    </xf>
    <xf numFmtId="0" fontId="8" fillId="3" borderId="9" xfId="0" applyFont="1" applyFill="1" applyBorder="1" applyAlignment="1">
      <alignment horizontal="left" vertical="center"/>
    </xf>
    <xf numFmtId="0" fontId="8" fillId="3" borderId="3" xfId="0" applyFont="1" applyFill="1" applyBorder="1" applyAlignment="1">
      <alignment horizontal="left" vertical="center"/>
    </xf>
    <xf numFmtId="0" fontId="2" fillId="0" borderId="0" xfId="0" applyFont="1"/>
    <xf numFmtId="0" fontId="0" fillId="0" borderId="4" xfId="0" applyBorder="1" applyAlignment="1" applyProtection="1">
      <alignment vertical="center"/>
      <protection locked="0"/>
    </xf>
    <xf numFmtId="0" fontId="0" fillId="0" borderId="4" xfId="0" applyBorder="1" applyAlignment="1">
      <alignment vertical="center"/>
    </xf>
    <xf numFmtId="0" fontId="12" fillId="0" borderId="0" xfId="0" applyFont="1" applyFill="1"/>
    <xf numFmtId="0" fontId="12" fillId="0" borderId="0" xfId="0" applyFont="1" applyFill="1" applyAlignment="1">
      <alignment horizontal="center"/>
    </xf>
    <xf numFmtId="0" fontId="12"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horizontal="center"/>
    </xf>
    <xf numFmtId="0" fontId="12" fillId="0" borderId="0" xfId="0" applyFont="1" applyFill="1" applyAlignment="1">
      <alignment horizontal="left" vertical="center"/>
    </xf>
    <xf numFmtId="0" fontId="16" fillId="0" borderId="0" xfId="0" applyFont="1" applyFill="1" applyAlignment="1"/>
    <xf numFmtId="0" fontId="16" fillId="0" borderId="0" xfId="0" applyFont="1" applyFill="1" applyAlignment="1">
      <alignment vertical="center" wrapText="1"/>
    </xf>
    <xf numFmtId="0" fontId="12" fillId="0" borderId="0" xfId="0" applyFont="1" applyFill="1" applyAlignment="1">
      <alignment vertical="center" wrapText="1"/>
    </xf>
    <xf numFmtId="0" fontId="12" fillId="0" borderId="0" xfId="0" applyFont="1" applyFill="1" applyAlignment="1">
      <alignment vertical="center"/>
    </xf>
    <xf numFmtId="0" fontId="16" fillId="0" borderId="0" xfId="0" applyFont="1" applyFill="1" applyAlignment="1">
      <alignment vertical="top"/>
    </xf>
    <xf numFmtId="0" fontId="12" fillId="4" borderId="0" xfId="0" applyFont="1" applyFill="1"/>
    <xf numFmtId="0" fontId="15" fillId="0" borderId="0" xfId="0" applyFont="1" applyFill="1" applyAlignment="1">
      <alignment horizontal="left" vertical="center"/>
    </xf>
    <xf numFmtId="0" fontId="17" fillId="0" borderId="0" xfId="0" applyFont="1" applyFill="1" applyAlignment="1">
      <alignment vertical="center"/>
    </xf>
    <xf numFmtId="0" fontId="18" fillId="0" borderId="0" xfId="0" applyFont="1" applyFill="1"/>
    <xf numFmtId="0" fontId="19" fillId="0" borderId="0" xfId="0" applyFont="1" applyFill="1" applyAlignment="1">
      <alignment vertical="center"/>
    </xf>
    <xf numFmtId="0" fontId="16" fillId="0" borderId="0" xfId="0" applyFont="1" applyFill="1" applyAlignment="1">
      <alignment vertical="center"/>
    </xf>
    <xf numFmtId="0" fontId="16" fillId="0" borderId="0" xfId="0" applyFont="1" applyFill="1" applyAlignment="1">
      <alignment horizontal="left" vertical="center" indent="4"/>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center" vertical="center"/>
    </xf>
    <xf numFmtId="2" fontId="5" fillId="0" borderId="2" xfId="0" applyNumberFormat="1" applyFont="1" applyBorder="1" applyAlignment="1" applyProtection="1">
      <alignment horizontal="center" vertical="center"/>
    </xf>
    <xf numFmtId="2" fontId="5" fillId="0" borderId="3" xfId="0" applyNumberFormat="1" applyFont="1" applyBorder="1" applyAlignment="1" applyProtection="1">
      <alignment horizontal="center" vertical="center"/>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8" fillId="3" borderId="2" xfId="0" applyFont="1" applyFill="1" applyBorder="1" applyAlignment="1">
      <alignment horizontal="left" vertical="center" wrapText="1"/>
    </xf>
    <xf numFmtId="0" fontId="8" fillId="3" borderId="9" xfId="0" applyFont="1" applyFill="1" applyBorder="1" applyAlignment="1">
      <alignment horizontal="left" vertical="center" wrapText="1"/>
    </xf>
    <xf numFmtId="0" fontId="5" fillId="0" borderId="2"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3"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7" fillId="3" borderId="2" xfId="0" applyFont="1" applyFill="1" applyBorder="1" applyAlignment="1">
      <alignment horizontal="left" vertical="center" wrapText="1"/>
    </xf>
    <xf numFmtId="0" fontId="5" fillId="0" borderId="1" xfId="0" applyFont="1" applyBorder="1" applyAlignment="1" applyProtection="1">
      <alignment horizontal="left" vertical="center"/>
      <protection locked="0"/>
    </xf>
    <xf numFmtId="0" fontId="9" fillId="3" borderId="9" xfId="0" applyFont="1" applyFill="1" applyBorder="1" applyAlignment="1">
      <alignment horizontal="right" vertical="center" wrapText="1"/>
    </xf>
    <xf numFmtId="0" fontId="5" fillId="0" borderId="2"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7" fillId="3" borderId="9" xfId="0" applyFont="1" applyFill="1" applyBorder="1" applyAlignment="1">
      <alignment horizontal="left" vertical="center" wrapText="1"/>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5" fillId="3" borderId="9" xfId="0" applyFont="1" applyFill="1" applyBorder="1" applyAlignment="1">
      <alignment horizontal="right" vertical="center"/>
    </xf>
    <xf numFmtId="0" fontId="0" fillId="0" borderId="2"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7" fillId="3" borderId="4" xfId="0" applyFont="1" applyFill="1" applyBorder="1" applyAlignment="1">
      <alignment horizontal="left" vertical="center" wrapText="1"/>
    </xf>
    <xf numFmtId="0" fontId="8" fillId="3" borderId="4" xfId="0" applyFont="1" applyFill="1" applyBorder="1" applyAlignment="1">
      <alignment horizontal="left" vertical="center" wrapText="1"/>
    </xf>
    <xf numFmtId="0" fontId="0" fillId="0" borderId="6" xfId="0" applyBorder="1" applyAlignment="1" applyProtection="1">
      <alignment horizontal="left" vertical="top" wrapText="1"/>
      <protection locked="0"/>
    </xf>
    <xf numFmtId="0" fontId="5" fillId="3" borderId="2"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3" xfId="0" applyFont="1" applyFill="1" applyBorder="1" applyAlignment="1">
      <alignment horizontal="left" vertical="top" wrapText="1"/>
    </xf>
    <xf numFmtId="0" fontId="15" fillId="0" borderId="0" xfId="0" applyFont="1" applyFill="1" applyAlignment="1">
      <alignment horizontal="left" vertical="center"/>
    </xf>
    <xf numFmtId="0" fontId="12" fillId="0" borderId="0" xfId="0" applyFont="1" applyFill="1" applyAlignment="1">
      <alignment horizontal="left"/>
    </xf>
    <xf numFmtId="0" fontId="13" fillId="0" borderId="0" xfId="0" applyFont="1" applyFill="1" applyAlignment="1">
      <alignment horizontal="center"/>
    </xf>
    <xf numFmtId="0" fontId="14" fillId="0"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248764</xdr:colOff>
      <xdr:row>0</xdr:row>
      <xdr:rowOff>46302</xdr:rowOff>
    </xdr:from>
    <xdr:to>
      <xdr:col>1</xdr:col>
      <xdr:colOff>370416</xdr:colOff>
      <xdr:row>0</xdr:row>
      <xdr:rowOff>816901</xdr:rowOff>
    </xdr:to>
    <xdr:pic>
      <xdr:nvPicPr>
        <xdr:cNvPr id="2" name="Picture 24" descr="Roswell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764" y="46302"/>
          <a:ext cx="731252" cy="77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608542</xdr:colOff>
      <xdr:row>0</xdr:row>
      <xdr:rowOff>19372</xdr:rowOff>
    </xdr:from>
    <xdr:to>
      <xdr:col>5</xdr:col>
      <xdr:colOff>1189186</xdr:colOff>
      <xdr:row>0</xdr:row>
      <xdr:rowOff>791791</xdr:rowOff>
    </xdr:to>
    <xdr:pic>
      <xdr:nvPicPr>
        <xdr:cNvPr id="3" name="Picture 25" descr="RPD badge2"/>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28092" y="19372"/>
          <a:ext cx="580644" cy="772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1"/>
  <sheetViews>
    <sheetView tabSelected="1" zoomScaleNormal="100" workbookViewId="0">
      <selection activeCell="L14" sqref="L14"/>
    </sheetView>
  </sheetViews>
  <sheetFormatPr defaultRowHeight="15" x14ac:dyDescent="0.25"/>
  <cols>
    <col min="3" max="3" width="19.5703125" bestFit="1" customWidth="1"/>
    <col min="5" max="5" width="14.85546875" customWidth="1"/>
    <col min="6" max="6" width="25.85546875" customWidth="1"/>
  </cols>
  <sheetData>
    <row r="1" spans="1:6" s="1" customFormat="1" ht="65.099999999999994" customHeight="1" x14ac:dyDescent="0.25">
      <c r="A1" s="68" t="s">
        <v>0</v>
      </c>
      <c r="B1" s="69"/>
      <c r="C1" s="69"/>
      <c r="D1" s="69"/>
      <c r="E1" s="69"/>
      <c r="F1" s="69"/>
    </row>
    <row r="2" spans="1:6" ht="18" customHeight="1" x14ac:dyDescent="0.25">
      <c r="A2" s="70" t="s">
        <v>1</v>
      </c>
      <c r="B2" s="71"/>
      <c r="C2" s="2"/>
      <c r="D2" s="70" t="s">
        <v>2</v>
      </c>
      <c r="E2" s="71"/>
      <c r="F2" s="3" t="s">
        <v>3</v>
      </c>
    </row>
    <row r="3" spans="1:6" ht="18" customHeight="1" x14ac:dyDescent="0.25">
      <c r="A3" s="70" t="s">
        <v>4</v>
      </c>
      <c r="B3" s="71"/>
      <c r="C3" s="2"/>
      <c r="D3" s="70" t="s">
        <v>5</v>
      </c>
      <c r="E3" s="71"/>
      <c r="F3" s="2"/>
    </row>
    <row r="4" spans="1:6" ht="18" customHeight="1" x14ac:dyDescent="0.25">
      <c r="A4" s="70" t="s">
        <v>6</v>
      </c>
      <c r="B4" s="71"/>
      <c r="C4" s="3" t="s">
        <v>7</v>
      </c>
      <c r="D4" s="70" t="s">
        <v>8</v>
      </c>
      <c r="E4" s="71"/>
      <c r="F4" s="2"/>
    </row>
    <row r="5" spans="1:6" ht="18" customHeight="1" x14ac:dyDescent="0.25">
      <c r="A5" s="56" t="s">
        <v>9</v>
      </c>
      <c r="B5" s="57"/>
      <c r="C5" s="4" t="s">
        <v>394</v>
      </c>
      <c r="D5" s="56" t="s">
        <v>10</v>
      </c>
      <c r="E5" s="57"/>
      <c r="F5" s="4"/>
    </row>
    <row r="6" spans="1:6" ht="15.6" customHeight="1" x14ac:dyDescent="0.25">
      <c r="A6" s="58" t="s">
        <v>11</v>
      </c>
      <c r="B6" s="58"/>
      <c r="C6" s="58"/>
      <c r="D6" s="58"/>
      <c r="E6" s="59">
        <f>SUM(F9+F38+F53+F78+F93+F114+F165)/7</f>
        <v>2.8924603174603178</v>
      </c>
      <c r="F6" s="60"/>
    </row>
    <row r="7" spans="1:6" ht="22.7" customHeight="1" x14ac:dyDescent="0.25">
      <c r="A7" s="61" t="s">
        <v>12</v>
      </c>
      <c r="B7" s="62"/>
      <c r="C7" s="62"/>
      <c r="D7" s="62"/>
      <c r="E7" s="63"/>
      <c r="F7" s="64"/>
    </row>
    <row r="8" spans="1:6" ht="32.1" customHeight="1" x14ac:dyDescent="0.25">
      <c r="A8" s="65" t="s">
        <v>13</v>
      </c>
      <c r="B8" s="66"/>
      <c r="C8" s="66"/>
      <c r="D8" s="66"/>
      <c r="E8" s="67"/>
      <c r="F8" s="5" t="s">
        <v>14</v>
      </c>
    </row>
    <row r="9" spans="1:6" ht="20.100000000000001" customHeight="1" x14ac:dyDescent="0.25">
      <c r="A9" s="83" t="s">
        <v>15</v>
      </c>
      <c r="B9" s="76"/>
      <c r="C9" s="76"/>
      <c r="D9" s="6"/>
      <c r="E9" s="7"/>
      <c r="F9" s="8">
        <f>SUM(E10+E16+E26)/3</f>
        <v>3.2666666666666671</v>
      </c>
    </row>
    <row r="10" spans="1:6" ht="20.100000000000001" customHeight="1" x14ac:dyDescent="0.25">
      <c r="A10" s="75" t="s">
        <v>16</v>
      </c>
      <c r="B10" s="76"/>
      <c r="C10" s="76"/>
      <c r="D10" s="9" t="str">
        <f>IF(COUNTIF(A11, "*1*"),"1", IF(COUNTIF(A11, "*3*"),"3",IF(COUNTIF(A11, "*5*"),"5")))</f>
        <v>5</v>
      </c>
      <c r="E10" s="10">
        <f>SUM((D10+F12+F14)/3)</f>
        <v>3</v>
      </c>
      <c r="F10" s="11" t="str">
        <f>IF(E10&lt;3,"Needs Improvement",IF(E10&lt;5,"Meets Standards",IF(E10&lt;6,"Exceptional")))</f>
        <v>Meets Standards</v>
      </c>
    </row>
    <row r="11" spans="1:6" ht="22.35" customHeight="1" x14ac:dyDescent="0.25">
      <c r="A11" s="77" t="s">
        <v>133</v>
      </c>
      <c r="B11" s="78"/>
      <c r="C11" s="78"/>
      <c r="D11" s="78"/>
      <c r="E11" s="78"/>
      <c r="F11" s="80"/>
    </row>
    <row r="12" spans="1:6" ht="11.25" customHeight="1" x14ac:dyDescent="0.25">
      <c r="A12" s="81"/>
      <c r="B12" s="82"/>
      <c r="C12" s="82"/>
      <c r="D12" s="12"/>
      <c r="E12" s="12"/>
      <c r="F12" s="13" t="str">
        <f>IF(COUNTIF(A13, "*1*"),"1", IF(COUNTIF(A13, "*3*"),"3",IF(COUNTIF(A13, "*5*"),"5")))</f>
        <v>3</v>
      </c>
    </row>
    <row r="13" spans="1:6" ht="22.35" customHeight="1" x14ac:dyDescent="0.25">
      <c r="A13" s="72" t="s">
        <v>17</v>
      </c>
      <c r="B13" s="73"/>
      <c r="C13" s="73"/>
      <c r="D13" s="84"/>
      <c r="E13" s="84"/>
      <c r="F13" s="74"/>
    </row>
    <row r="14" spans="1:6" ht="9.9499999999999993" customHeight="1" x14ac:dyDescent="0.25">
      <c r="A14" s="81"/>
      <c r="B14" s="82"/>
      <c r="C14" s="82"/>
      <c r="D14" s="14"/>
      <c r="E14" s="14"/>
      <c r="F14" s="13" t="str">
        <f>IF(COUNTIF(A15, "*1*"),"1", IF(COUNTIF(A15, "*3*"),"3",IF(COUNTIF(A15, "*5*"),"5",IF(COUNTIF(A15,"*0*"),"0"))))</f>
        <v>1</v>
      </c>
    </row>
    <row r="15" spans="1:6" ht="22.35" customHeight="1" x14ac:dyDescent="0.25">
      <c r="A15" s="72" t="s">
        <v>18</v>
      </c>
      <c r="B15" s="73"/>
      <c r="C15" s="73"/>
      <c r="D15" s="73"/>
      <c r="E15" s="73"/>
      <c r="F15" s="74"/>
    </row>
    <row r="16" spans="1:6" ht="20.100000000000001" customHeight="1" x14ac:dyDescent="0.25">
      <c r="A16" s="75" t="s">
        <v>19</v>
      </c>
      <c r="B16" s="76"/>
      <c r="C16" s="76"/>
      <c r="D16" s="9" t="str">
        <f>IF(COUNTIF(A17, "*1*"),"1", IF(COUNTIF(A17, "*3*"),"3",IF(COUNTIF(A17, "*5*"),"5")))</f>
        <v>3</v>
      </c>
      <c r="E16" s="12">
        <f>SUM(D16+F18+F20+F22+F24)/5</f>
        <v>3</v>
      </c>
      <c r="F16" s="11" t="str">
        <f>IF(E16&lt;3,"Needs Improvement",IF(E16&lt;5,"Meets Standards",IF(E17&lt;6,"Exceptional")))</f>
        <v>Meets Standards</v>
      </c>
    </row>
    <row r="17" spans="1:6" ht="22.35" customHeight="1" x14ac:dyDescent="0.25">
      <c r="A17" s="77" t="s">
        <v>20</v>
      </c>
      <c r="B17" s="78"/>
      <c r="C17" s="78"/>
      <c r="D17" s="78"/>
      <c r="E17" s="79"/>
      <c r="F17" s="80"/>
    </row>
    <row r="18" spans="1:6" ht="9.9499999999999993" customHeight="1" x14ac:dyDescent="0.25">
      <c r="A18" s="81"/>
      <c r="B18" s="82"/>
      <c r="C18" s="82"/>
      <c r="D18" s="12"/>
      <c r="E18" s="12"/>
      <c r="F18" s="13" t="str">
        <f>IF(COUNTIF(A19, "*1*"),"1", IF(COUNTIF(A19, "*3*"),"3",IF(COUNTIF(A19, "*5*"),"5")))</f>
        <v>3</v>
      </c>
    </row>
    <row r="19" spans="1:6" ht="22.35" customHeight="1" x14ac:dyDescent="0.25">
      <c r="A19" s="77" t="s">
        <v>21</v>
      </c>
      <c r="B19" s="78"/>
      <c r="C19" s="78"/>
      <c r="D19" s="78"/>
      <c r="E19" s="78"/>
      <c r="F19" s="80"/>
    </row>
    <row r="20" spans="1:6" ht="9.9499999999999993" customHeight="1" x14ac:dyDescent="0.25">
      <c r="A20" s="81"/>
      <c r="B20" s="82"/>
      <c r="C20" s="82"/>
      <c r="D20" s="12"/>
      <c r="E20" s="12"/>
      <c r="F20" s="13" t="str">
        <f>IF(COUNTIF(A21, "*1*"),"1", IF(COUNTIF(A21, "*3*"),"3",IF(COUNTIF(A21, "*5*"),"5")))</f>
        <v>3</v>
      </c>
    </row>
    <row r="21" spans="1:6" ht="22.35" customHeight="1" x14ac:dyDescent="0.25">
      <c r="A21" s="77" t="s">
        <v>22</v>
      </c>
      <c r="B21" s="78"/>
      <c r="C21" s="78"/>
      <c r="D21" s="78"/>
      <c r="E21" s="78"/>
      <c r="F21" s="80"/>
    </row>
    <row r="22" spans="1:6" ht="9.9499999999999993" customHeight="1" x14ac:dyDescent="0.25">
      <c r="A22" s="81"/>
      <c r="B22" s="82"/>
      <c r="C22" s="82"/>
      <c r="D22" s="12"/>
      <c r="E22" s="12"/>
      <c r="F22" s="13" t="str">
        <f>IF(COUNTIF(A23, "*1*"),"1", IF(COUNTIF(A23, "*3*"),"3",IF(COUNTIF(A23, "*5*"),"5")))</f>
        <v>3</v>
      </c>
    </row>
    <row r="23" spans="1:6" ht="22.35" customHeight="1" x14ac:dyDescent="0.25">
      <c r="A23" s="77" t="s">
        <v>23</v>
      </c>
      <c r="B23" s="78"/>
      <c r="C23" s="78"/>
      <c r="D23" s="78"/>
      <c r="E23" s="78"/>
      <c r="F23" s="80"/>
    </row>
    <row r="24" spans="1:6" ht="9.9499999999999993" customHeight="1" x14ac:dyDescent="0.25">
      <c r="A24" s="81"/>
      <c r="B24" s="82"/>
      <c r="C24" s="82"/>
      <c r="D24" s="12"/>
      <c r="E24" s="12"/>
      <c r="F24" s="13" t="str">
        <f>IF(COUNTIF(A25, "*1*"),"1", IF(COUNTIF(A25, "*3*"),"3",IF(COUNTIF(A25, "*5*"),"5")))</f>
        <v>3</v>
      </c>
    </row>
    <row r="25" spans="1:6" ht="22.35" customHeight="1" x14ac:dyDescent="0.25">
      <c r="A25" s="77" t="s">
        <v>24</v>
      </c>
      <c r="B25" s="78"/>
      <c r="C25" s="78"/>
      <c r="D25" s="78"/>
      <c r="E25" s="78"/>
      <c r="F25" s="80"/>
    </row>
    <row r="26" spans="1:6" ht="20.100000000000001" customHeight="1" x14ac:dyDescent="0.25">
      <c r="A26" s="15" t="s">
        <v>25</v>
      </c>
      <c r="B26" s="16"/>
      <c r="C26" s="16"/>
      <c r="D26" s="17" t="str">
        <f>IF(COUNTIF(A27, "*1*"),"1", IF(COUNTIF(A27, "*3*"),"3",IF(COUNTIF(A27, "*5*"),"5")))</f>
        <v>3</v>
      </c>
      <c r="E26" s="18">
        <f>SUM(F28+F30+F32+F34+D26)/5</f>
        <v>3.8</v>
      </c>
      <c r="F26" s="19" t="str">
        <f>IF(E26&lt;3,"Needs Improvement",IF(E26&lt;5,"Meets Standards",IF(E26&lt;6,"Exceptional")))</f>
        <v>Meets Standards</v>
      </c>
    </row>
    <row r="27" spans="1:6" ht="22.35" customHeight="1" x14ac:dyDescent="0.25">
      <c r="A27" s="86" t="s">
        <v>26</v>
      </c>
      <c r="B27" s="87"/>
      <c r="C27" s="87"/>
      <c r="D27" s="87"/>
      <c r="E27" s="87"/>
      <c r="F27" s="88"/>
    </row>
    <row r="28" spans="1:6" ht="9.9499999999999993" customHeight="1" x14ac:dyDescent="0.25">
      <c r="A28" s="81"/>
      <c r="B28" s="82"/>
      <c r="C28" s="82"/>
      <c r="D28" s="85"/>
      <c r="E28" s="85"/>
      <c r="F28" s="13" t="str">
        <f>IF(COUNTIF(A29, "*1*"),"1", IF(COUNTIF(A29, "*3*"),"3",IF(COUNTIF(A29, "*5*"),"5")))</f>
        <v>3</v>
      </c>
    </row>
    <row r="29" spans="1:6" ht="22.35" customHeight="1" x14ac:dyDescent="0.25">
      <c r="A29" s="86" t="s">
        <v>27</v>
      </c>
      <c r="B29" s="87"/>
      <c r="C29" s="87"/>
      <c r="D29" s="87"/>
      <c r="E29" s="87"/>
      <c r="F29" s="88"/>
    </row>
    <row r="30" spans="1:6" ht="9.9499999999999993" customHeight="1" x14ac:dyDescent="0.25">
      <c r="A30" s="81"/>
      <c r="B30" s="82"/>
      <c r="C30" s="82"/>
      <c r="D30" s="85"/>
      <c r="E30" s="85"/>
      <c r="F30" s="13" t="str">
        <f>IF(COUNTIF(A31, "*1*"),"1", IF(COUNTIF(A31, "*3*"),"3",IF(COUNTIF(A31, "*5*"),"5")))</f>
        <v>5</v>
      </c>
    </row>
    <row r="31" spans="1:6" ht="22.35" customHeight="1" x14ac:dyDescent="0.25">
      <c r="A31" s="86" t="s">
        <v>28</v>
      </c>
      <c r="B31" s="87"/>
      <c r="C31" s="87"/>
      <c r="D31" s="87"/>
      <c r="E31" s="87"/>
      <c r="F31" s="89"/>
    </row>
    <row r="32" spans="1:6" ht="9.9499999999999993" customHeight="1" x14ac:dyDescent="0.25">
      <c r="A32" s="81"/>
      <c r="B32" s="82"/>
      <c r="C32" s="82"/>
      <c r="D32" s="85"/>
      <c r="E32" s="85"/>
      <c r="F32" s="13" t="str">
        <f>IF(COUNTIF(A33, "*1*"),"1", IF(COUNTIF(A33, "*3*"),"3",IF(COUNTIF(A33, "*5*"),"5")))</f>
        <v>5</v>
      </c>
    </row>
    <row r="33" spans="1:6" ht="22.35" customHeight="1" x14ac:dyDescent="0.25">
      <c r="A33" s="86" t="s">
        <v>29</v>
      </c>
      <c r="B33" s="87"/>
      <c r="C33" s="87"/>
      <c r="D33" s="87"/>
      <c r="E33" s="87"/>
      <c r="F33" s="88"/>
    </row>
    <row r="34" spans="1:6" ht="9.9499999999999993" customHeight="1" x14ac:dyDescent="0.25">
      <c r="A34" s="81"/>
      <c r="B34" s="82"/>
      <c r="C34" s="82"/>
      <c r="D34" s="85"/>
      <c r="E34" s="85"/>
      <c r="F34" s="13" t="str">
        <f>IF(COUNTIF(A35, "*1*"),"1", IF(COUNTIF(A35, "*3*"),"3",IF(COUNTIF(A35, "*5*"),"5")))</f>
        <v>3</v>
      </c>
    </row>
    <row r="35" spans="1:6" ht="22.35" customHeight="1" x14ac:dyDescent="0.25">
      <c r="A35" s="86" t="s">
        <v>30</v>
      </c>
      <c r="B35" s="87"/>
      <c r="C35" s="87"/>
      <c r="D35" s="87"/>
      <c r="E35" s="87"/>
      <c r="F35" s="89"/>
    </row>
    <row r="36" spans="1:6" ht="20.100000000000001" customHeight="1" x14ac:dyDescent="0.25">
      <c r="A36" s="20" t="s">
        <v>31</v>
      </c>
      <c r="B36" s="21"/>
      <c r="C36" s="21"/>
      <c r="D36" s="21"/>
      <c r="E36" s="21"/>
      <c r="F36" s="22"/>
    </row>
    <row r="37" spans="1:6" ht="129.94999999999999" customHeight="1" x14ac:dyDescent="0.25">
      <c r="A37" s="90"/>
      <c r="B37" s="91"/>
      <c r="C37" s="91"/>
      <c r="D37" s="91"/>
      <c r="E37" s="91"/>
      <c r="F37" s="92"/>
    </row>
    <row r="38" spans="1:6" ht="20.100000000000001" customHeight="1" x14ac:dyDescent="0.25">
      <c r="A38" s="83" t="s">
        <v>32</v>
      </c>
      <c r="B38" s="93"/>
      <c r="C38" s="93"/>
      <c r="D38" s="93"/>
      <c r="E38" s="23"/>
      <c r="F38" s="24">
        <f>SUM(E39+E43)/2</f>
        <v>3.5</v>
      </c>
    </row>
    <row r="39" spans="1:6" ht="20.100000000000001" customHeight="1" x14ac:dyDescent="0.25">
      <c r="A39" s="75" t="s">
        <v>33</v>
      </c>
      <c r="B39" s="76"/>
      <c r="C39" s="76"/>
      <c r="D39" s="9" t="str">
        <f>IF(COUNTIF(A40, "*1*"),"1", IF(COUNTIF(A40, "*3*"),"3",IF(COUNTIF(A40, "*5*"),"5")))</f>
        <v>3</v>
      </c>
      <c r="E39" s="10">
        <f>SUM(D39+F41)/2</f>
        <v>4</v>
      </c>
      <c r="F39" s="25" t="str">
        <f>IF(E39&lt;3,"Needs Imporvement",IF(E39&lt;5,"Meets Standards",IF(E39&lt;6,"Exceptional")))</f>
        <v>Meets Standards</v>
      </c>
    </row>
    <row r="40" spans="1:6" ht="24" customHeight="1" x14ac:dyDescent="0.25">
      <c r="A40" s="90" t="s">
        <v>34</v>
      </c>
      <c r="B40" s="91"/>
      <c r="C40" s="91"/>
      <c r="D40" s="91"/>
      <c r="E40" s="91"/>
      <c r="F40" s="94"/>
    </row>
    <row r="41" spans="1:6" ht="9.9499999999999993" customHeight="1" x14ac:dyDescent="0.25">
      <c r="A41" s="81"/>
      <c r="B41" s="82"/>
      <c r="C41" s="82"/>
      <c r="D41" s="85"/>
      <c r="E41" s="85"/>
      <c r="F41" s="13" t="str">
        <f>IF(COUNTIF(A42, "*1*"),"1", IF(COUNTIF(A42, "*3*"),"3",IF(COUNTIF(A42, "*5*"),"5")))</f>
        <v>5</v>
      </c>
    </row>
    <row r="42" spans="1:6" ht="24.6" customHeight="1" x14ac:dyDescent="0.25">
      <c r="A42" s="90" t="s">
        <v>35</v>
      </c>
      <c r="B42" s="91"/>
      <c r="C42" s="91"/>
      <c r="D42" s="91"/>
      <c r="E42" s="91"/>
      <c r="F42" s="94"/>
    </row>
    <row r="43" spans="1:6" ht="20.100000000000001" customHeight="1" x14ac:dyDescent="0.25">
      <c r="A43" s="75" t="s">
        <v>36</v>
      </c>
      <c r="B43" s="76"/>
      <c r="C43" s="76"/>
      <c r="D43" s="12" t="str">
        <f>IF(COUNTIF(A44, "*1*"),"1", IF(COUNTIF(A44, "*3*"),"3",IF(COUNTIF(A44, "*5*"),"5")))</f>
        <v>3</v>
      </c>
      <c r="E43" s="12">
        <f>SUM(D43+F45+F47+F49)/4</f>
        <v>3</v>
      </c>
      <c r="F43" s="11" t="str">
        <f>IF(E43&lt;3,"Needs Improvement",IF(E43&lt;5,"Meets Standards",IF(E43&lt;6,"Exceptional")))</f>
        <v>Meets Standards</v>
      </c>
    </row>
    <row r="44" spans="1:6" ht="24.6" customHeight="1" x14ac:dyDescent="0.25">
      <c r="A44" s="90" t="s">
        <v>37</v>
      </c>
      <c r="B44" s="91"/>
      <c r="C44" s="91"/>
      <c r="D44" s="91"/>
      <c r="E44" s="91"/>
      <c r="F44" s="94"/>
    </row>
    <row r="45" spans="1:6" ht="9.9499999999999993" customHeight="1" x14ac:dyDescent="0.25">
      <c r="A45" s="81"/>
      <c r="B45" s="82"/>
      <c r="C45" s="82"/>
      <c r="D45" s="85"/>
      <c r="E45" s="85"/>
      <c r="F45" s="13" t="str">
        <f>IF(COUNTIF(A46, "*1*"),"1", IF(COUNTIF(A46, "*3*"),"3",IF(COUNTIF(A46, "*5*"),"5")))</f>
        <v>1</v>
      </c>
    </row>
    <row r="46" spans="1:6" ht="24.6" customHeight="1" x14ac:dyDescent="0.25">
      <c r="A46" s="90" t="s">
        <v>38</v>
      </c>
      <c r="B46" s="91"/>
      <c r="C46" s="91"/>
      <c r="D46" s="91"/>
      <c r="E46" s="91"/>
      <c r="F46" s="94"/>
    </row>
    <row r="47" spans="1:6" ht="9.9499999999999993" customHeight="1" x14ac:dyDescent="0.25">
      <c r="A47" s="81"/>
      <c r="B47" s="82"/>
      <c r="C47" s="82"/>
      <c r="D47" s="85"/>
      <c r="E47" s="85"/>
      <c r="F47" s="13" t="str">
        <f>IF(COUNTIF(A48, "*1*"),"1", IF(COUNTIF(A48, "*3*"),"3",IF(COUNTIF(A48, "*5*"),"5")))</f>
        <v>3</v>
      </c>
    </row>
    <row r="48" spans="1:6" ht="24.6" customHeight="1" x14ac:dyDescent="0.25">
      <c r="A48" s="90" t="s">
        <v>37</v>
      </c>
      <c r="B48" s="91"/>
      <c r="C48" s="91"/>
      <c r="D48" s="91"/>
      <c r="E48" s="91"/>
      <c r="F48" s="94"/>
    </row>
    <row r="49" spans="1:6" ht="9.9499999999999993" customHeight="1" x14ac:dyDescent="0.25">
      <c r="A49" s="26"/>
      <c r="B49" s="16"/>
      <c r="C49" s="16"/>
      <c r="D49" s="27"/>
      <c r="E49" s="27"/>
      <c r="F49" s="13" t="str">
        <f>IF(COUNTIF(A50, "*1*"),"1", IF(COUNTIF(A50, "*3*"),"3",IF(COUNTIF(A50, "*5*"),"5")))</f>
        <v>5</v>
      </c>
    </row>
    <row r="50" spans="1:6" ht="24.6" customHeight="1" x14ac:dyDescent="0.25">
      <c r="A50" s="90" t="s">
        <v>183</v>
      </c>
      <c r="B50" s="91"/>
      <c r="C50" s="91"/>
      <c r="D50" s="91"/>
      <c r="E50" s="91"/>
      <c r="F50" s="94"/>
    </row>
    <row r="51" spans="1:6" ht="20.100000000000001" customHeight="1" x14ac:dyDescent="0.25">
      <c r="A51" s="20" t="s">
        <v>31</v>
      </c>
      <c r="B51" s="21"/>
      <c r="C51" s="21"/>
      <c r="D51" s="21"/>
      <c r="E51" s="21"/>
      <c r="F51" s="22"/>
    </row>
    <row r="52" spans="1:6" ht="129.94999999999999" customHeight="1" x14ac:dyDescent="0.25">
      <c r="A52" s="95"/>
      <c r="B52" s="95"/>
      <c r="C52" s="95"/>
      <c r="D52" s="95"/>
      <c r="E52" s="95"/>
      <c r="F52" s="95"/>
    </row>
    <row r="53" spans="1:6" ht="20.100000000000001" customHeight="1" x14ac:dyDescent="0.25">
      <c r="A53" s="83" t="s">
        <v>39</v>
      </c>
      <c r="B53" s="93"/>
      <c r="C53" s="93"/>
      <c r="D53" s="93"/>
      <c r="E53" s="23"/>
      <c r="F53" s="24">
        <f>SUM(E54+E64+E70)/3</f>
        <v>2.3333333333333335</v>
      </c>
    </row>
    <row r="54" spans="1:6" ht="20.100000000000001" customHeight="1" x14ac:dyDescent="0.25">
      <c r="A54" s="75" t="s">
        <v>40</v>
      </c>
      <c r="B54" s="76"/>
      <c r="C54" s="76"/>
      <c r="D54" s="9" t="str">
        <f>IF(COUNTIF(A55, "*1*"),"1", IF(COUNTIF(A55, "*3*"),"3",IF(COUNTIF(A55, "*5*"),"5")))</f>
        <v>1</v>
      </c>
      <c r="E54" s="10">
        <f>SUM(D54+F56+F58+F60+F62)/5</f>
        <v>1</v>
      </c>
      <c r="F54" s="25" t="str">
        <f>IF(E54&lt;3,"Needs Improvement",IF(E54&lt;5,"Meets Standards",IF(E54&lt;6,"Exceptional")))</f>
        <v>Needs Improvement</v>
      </c>
    </row>
    <row r="55" spans="1:6" ht="24.6" customHeight="1" x14ac:dyDescent="0.25">
      <c r="A55" s="90" t="s">
        <v>38</v>
      </c>
      <c r="B55" s="91"/>
      <c r="C55" s="91"/>
      <c r="D55" s="91"/>
      <c r="E55" s="91"/>
      <c r="F55" s="94"/>
    </row>
    <row r="56" spans="1:6" ht="9.9499999999999993" customHeight="1" x14ac:dyDescent="0.25">
      <c r="A56" s="81"/>
      <c r="B56" s="82"/>
      <c r="C56" s="82"/>
      <c r="D56" s="85"/>
      <c r="E56" s="85"/>
      <c r="F56" s="13" t="str">
        <f>IF(COUNTIF(A57, "*1*"),"1", IF(COUNTIF(A57, "*3*"),"3",IF(COUNTIF(A57, "*5*"),"5")))</f>
        <v>1</v>
      </c>
    </row>
    <row r="57" spans="1:6" ht="24.6" customHeight="1" x14ac:dyDescent="0.25">
      <c r="A57" s="90" t="s">
        <v>41</v>
      </c>
      <c r="B57" s="91"/>
      <c r="C57" s="91"/>
      <c r="D57" s="91"/>
      <c r="E57" s="91"/>
      <c r="F57" s="94"/>
    </row>
    <row r="58" spans="1:6" ht="9.9499999999999993" customHeight="1" x14ac:dyDescent="0.25">
      <c r="A58" s="81"/>
      <c r="B58" s="82"/>
      <c r="C58" s="82"/>
      <c r="D58" s="85"/>
      <c r="E58" s="85"/>
      <c r="F58" s="13" t="str">
        <f>IF(COUNTIF(A59, "*1*"),"1", IF(COUNTIF(A59, "*3*"),"3",IF(COUNTIF(A59, "*5*"),"5")))</f>
        <v>1</v>
      </c>
    </row>
    <row r="59" spans="1:6" ht="24.6" customHeight="1" x14ac:dyDescent="0.25">
      <c r="A59" s="90" t="s">
        <v>42</v>
      </c>
      <c r="B59" s="91"/>
      <c r="C59" s="91"/>
      <c r="D59" s="91"/>
      <c r="E59" s="91"/>
      <c r="F59" s="94"/>
    </row>
    <row r="60" spans="1:6" ht="9.9499999999999993" customHeight="1" x14ac:dyDescent="0.25">
      <c r="A60" s="81"/>
      <c r="B60" s="82"/>
      <c r="C60" s="82"/>
      <c r="D60" s="85"/>
      <c r="E60" s="85"/>
      <c r="F60" s="13" t="str">
        <f>IF(COUNTIF(A61, "*1*"),"1", IF(COUNTIF(A61, "*3*"),"3",IF(COUNTIF(A61, "*5*"),"5")))</f>
        <v>1</v>
      </c>
    </row>
    <row r="61" spans="1:6" ht="24.6" customHeight="1" x14ac:dyDescent="0.25">
      <c r="A61" s="90" t="s">
        <v>43</v>
      </c>
      <c r="B61" s="91"/>
      <c r="C61" s="91"/>
      <c r="D61" s="91"/>
      <c r="E61" s="91"/>
      <c r="F61" s="94"/>
    </row>
    <row r="62" spans="1:6" ht="9.9499999999999993" customHeight="1" x14ac:dyDescent="0.25">
      <c r="A62" s="81"/>
      <c r="B62" s="82"/>
      <c r="C62" s="82"/>
      <c r="D62" s="85"/>
      <c r="E62" s="85"/>
      <c r="F62" s="13" t="str">
        <f>IF(COUNTIF(A63, "*1*"),"1", IF(COUNTIF(A63, "*3*"),"3",IF(COUNTIF(A63, "*5*"),"5")))</f>
        <v>1</v>
      </c>
    </row>
    <row r="63" spans="1:6" ht="24.6" customHeight="1" x14ac:dyDescent="0.25">
      <c r="A63" s="90" t="s">
        <v>196</v>
      </c>
      <c r="B63" s="91"/>
      <c r="C63" s="91"/>
      <c r="D63" s="91"/>
      <c r="E63" s="91"/>
      <c r="F63" s="94"/>
    </row>
    <row r="64" spans="1:6" ht="20.100000000000001" customHeight="1" x14ac:dyDescent="0.25">
      <c r="A64" s="75" t="s">
        <v>44</v>
      </c>
      <c r="B64" s="76"/>
      <c r="C64" s="76"/>
      <c r="D64" s="9" t="str">
        <f>IF(COUNTIF(A65, "*1*"),"1", IF(COUNTIF(A65, "*3*"),"3",IF(COUNTIF(A65, "*5*"),"5")))</f>
        <v>5</v>
      </c>
      <c r="E64" s="10">
        <f>SUM(D64+F66+F68)/3</f>
        <v>4.333333333333333</v>
      </c>
      <c r="F64" s="25" t="str">
        <f>IF(E64&lt;3,"Needs Improvement",IF(E64&lt;5,"Meets Standards",IF(E64&lt;6,"Exceptional")))</f>
        <v>Meets Standards</v>
      </c>
    </row>
    <row r="65" spans="1:6" ht="24" customHeight="1" x14ac:dyDescent="0.25">
      <c r="A65" s="90" t="s">
        <v>45</v>
      </c>
      <c r="B65" s="91"/>
      <c r="C65" s="91"/>
      <c r="D65" s="91"/>
      <c r="E65" s="91"/>
      <c r="F65" s="94"/>
    </row>
    <row r="66" spans="1:6" ht="9.9499999999999993" customHeight="1" x14ac:dyDescent="0.25">
      <c r="A66" s="81"/>
      <c r="B66" s="82"/>
      <c r="C66" s="82"/>
      <c r="D66" s="85"/>
      <c r="E66" s="85"/>
      <c r="F66" s="13" t="str">
        <f>IF(COUNTIF(A67, "*1*"),"1", IF(COUNTIF(A67, "*3*"),"3",IF(COUNTIF(A67, "*5*"),"5")))</f>
        <v>5</v>
      </c>
    </row>
    <row r="67" spans="1:6" ht="24.6" customHeight="1" x14ac:dyDescent="0.25">
      <c r="A67" s="90" t="s">
        <v>35</v>
      </c>
      <c r="B67" s="91"/>
      <c r="C67" s="91"/>
      <c r="D67" s="91"/>
      <c r="E67" s="91"/>
      <c r="F67" s="94"/>
    </row>
    <row r="68" spans="1:6" ht="9.9499999999999993" customHeight="1" x14ac:dyDescent="0.25">
      <c r="A68" s="81"/>
      <c r="B68" s="82"/>
      <c r="C68" s="82"/>
      <c r="D68" s="85"/>
      <c r="E68" s="85"/>
      <c r="F68" s="13" t="str">
        <f>IF(COUNTIF(A69, "*1*"),"1", IF(COUNTIF(A69, "*3*"),"3",IF(COUNTIF(A69, "*5*"),"5")))</f>
        <v>3</v>
      </c>
    </row>
    <row r="69" spans="1:6" ht="24.6" customHeight="1" x14ac:dyDescent="0.25">
      <c r="A69" s="90" t="s">
        <v>46</v>
      </c>
      <c r="B69" s="91"/>
      <c r="C69" s="91"/>
      <c r="D69" s="91"/>
      <c r="E69" s="91"/>
      <c r="F69" s="94"/>
    </row>
    <row r="70" spans="1:6" ht="20.100000000000001" customHeight="1" x14ac:dyDescent="0.25">
      <c r="A70" s="75" t="s">
        <v>47</v>
      </c>
      <c r="B70" s="76"/>
      <c r="C70" s="76"/>
      <c r="D70" s="9" t="str">
        <f>IF(COUNTIF(A71, "*1*"),"1", IF(COUNTIF(A71, "*3*"),"3",IF(COUNTIF(A71, "*5*"),"5")))</f>
        <v>1</v>
      </c>
      <c r="E70" s="10">
        <f>SUM(D70+F72+F74)/3</f>
        <v>1.6666666666666667</v>
      </c>
      <c r="F70" s="25" t="str">
        <f>IF(E70&lt;3,"Needs Improvement",IF(E70&lt;5,"Meets Standards",IF(E70&lt;6,"Exceptional")))</f>
        <v>Needs Improvement</v>
      </c>
    </row>
    <row r="71" spans="1:6" ht="24.6" customHeight="1" x14ac:dyDescent="0.25">
      <c r="A71" s="90" t="s">
        <v>38</v>
      </c>
      <c r="B71" s="91"/>
      <c r="C71" s="91"/>
      <c r="D71" s="91"/>
      <c r="E71" s="91"/>
      <c r="F71" s="94"/>
    </row>
    <row r="72" spans="1:6" ht="9.9499999999999993" customHeight="1" x14ac:dyDescent="0.25">
      <c r="A72" s="81"/>
      <c r="B72" s="82"/>
      <c r="C72" s="82"/>
      <c r="D72" s="85"/>
      <c r="E72" s="85"/>
      <c r="F72" s="13" t="str">
        <f>IF(COUNTIF(A73, "*1*"),"1", IF(COUNTIF(A73, "*3*"),"3",IF(COUNTIF(A73, "*5*"),"5")))</f>
        <v>1</v>
      </c>
    </row>
    <row r="73" spans="1:6" ht="24" customHeight="1" x14ac:dyDescent="0.25">
      <c r="A73" s="90" t="s">
        <v>48</v>
      </c>
      <c r="B73" s="91"/>
      <c r="C73" s="91"/>
      <c r="D73" s="91"/>
      <c r="E73" s="91"/>
      <c r="F73" s="94"/>
    </row>
    <row r="74" spans="1:6" ht="9.9499999999999993" customHeight="1" x14ac:dyDescent="0.25">
      <c r="A74" s="81"/>
      <c r="B74" s="82"/>
      <c r="C74" s="82"/>
      <c r="D74" s="85"/>
      <c r="E74" s="85"/>
      <c r="F74" s="13" t="str">
        <f>IF(COUNTIF(A75, "*1*"),"1", IF(COUNTIF(A75, "*3*"),"3",IF(COUNTIF(A75, "*5*"),"5")))</f>
        <v>3</v>
      </c>
    </row>
    <row r="75" spans="1:6" ht="24" customHeight="1" x14ac:dyDescent="0.25">
      <c r="A75" s="90" t="s">
        <v>49</v>
      </c>
      <c r="B75" s="91"/>
      <c r="C75" s="91"/>
      <c r="D75" s="91"/>
      <c r="E75" s="91"/>
      <c r="F75" s="94"/>
    </row>
    <row r="76" spans="1:6" ht="20.100000000000001" customHeight="1" x14ac:dyDescent="0.25">
      <c r="A76" s="20" t="s">
        <v>31</v>
      </c>
      <c r="B76" s="21"/>
      <c r="C76" s="21"/>
      <c r="D76" s="21"/>
      <c r="E76" s="21"/>
      <c r="F76" s="22"/>
    </row>
    <row r="77" spans="1:6" ht="150" customHeight="1" x14ac:dyDescent="0.25">
      <c r="A77" s="96"/>
      <c r="B77" s="97"/>
      <c r="C77" s="97"/>
      <c r="D77" s="97"/>
      <c r="E77" s="97"/>
      <c r="F77" s="98"/>
    </row>
    <row r="78" spans="1:6" ht="20.45" customHeight="1" x14ac:dyDescent="0.25">
      <c r="A78" s="83" t="s">
        <v>390</v>
      </c>
      <c r="B78" s="76"/>
      <c r="C78" s="76"/>
      <c r="D78" s="99"/>
      <c r="E78" s="99"/>
      <c r="F78" s="28">
        <f>SUM(E79+E85)/2</f>
        <v>1.5</v>
      </c>
    </row>
    <row r="79" spans="1:6" ht="20.100000000000001" customHeight="1" x14ac:dyDescent="0.25">
      <c r="A79" s="75" t="s">
        <v>50</v>
      </c>
      <c r="B79" s="76"/>
      <c r="C79" s="76"/>
      <c r="D79" s="12" t="str">
        <f>IF(COUNTIF(A80, "*1*"),"0", IF(COUNTIF(A80, "*3*"),"3",IF(COUNTIF(A80, "*5*"),"5")))</f>
        <v>0</v>
      </c>
      <c r="E79" s="10">
        <f>SUM(D79+F81+F83)/3</f>
        <v>0</v>
      </c>
      <c r="F79" s="29" t="str">
        <f>IF(E79&lt;3,"Needs Improvement",IF(E79&lt;5,"Meets Standards",IF(E79&lt;6,"Exceptional")))</f>
        <v>Needs Improvement</v>
      </c>
    </row>
    <row r="80" spans="1:6" ht="24" customHeight="1" x14ac:dyDescent="0.25">
      <c r="A80" s="90" t="s">
        <v>51</v>
      </c>
      <c r="B80" s="91"/>
      <c r="C80" s="91"/>
      <c r="D80" s="91"/>
      <c r="E80" s="91"/>
      <c r="F80" s="94"/>
    </row>
    <row r="81" spans="1:6" ht="9.9499999999999993" customHeight="1" x14ac:dyDescent="0.25">
      <c r="A81" s="81"/>
      <c r="B81" s="82"/>
      <c r="C81" s="82"/>
      <c r="D81" s="85"/>
      <c r="E81" s="85"/>
      <c r="F81" s="13" t="str">
        <f>IF(COUNTIF(A82, "*1*"),"0", IF(COUNTIF(A82, "*3*"),"3",IF(COUNTIF(A82, "*5*"),"5")))</f>
        <v>0</v>
      </c>
    </row>
    <row r="82" spans="1:6" ht="24" customHeight="1" x14ac:dyDescent="0.25">
      <c r="A82" s="90" t="s">
        <v>52</v>
      </c>
      <c r="B82" s="91"/>
      <c r="C82" s="91"/>
      <c r="D82" s="91"/>
      <c r="E82" s="91"/>
      <c r="F82" s="94"/>
    </row>
    <row r="83" spans="1:6" ht="9.9499999999999993" customHeight="1" x14ac:dyDescent="0.25">
      <c r="A83" s="81"/>
      <c r="B83" s="82"/>
      <c r="C83" s="82"/>
      <c r="D83" s="85"/>
      <c r="E83" s="85"/>
      <c r="F83" s="13" t="str">
        <f>IF(COUNTIF(A84, "*1*"),"0", IF(COUNTIF(A84, "*3*"),"3",IF(COUNTIF(A84, "*5*"),"5")))</f>
        <v>0</v>
      </c>
    </row>
    <row r="84" spans="1:6" ht="23.45" customHeight="1" x14ac:dyDescent="0.25">
      <c r="A84" s="90" t="s">
        <v>53</v>
      </c>
      <c r="B84" s="91"/>
      <c r="C84" s="91"/>
      <c r="D84" s="91"/>
      <c r="E84" s="91"/>
      <c r="F84" s="94"/>
    </row>
    <row r="85" spans="1:6" ht="20.100000000000001" customHeight="1" x14ac:dyDescent="0.25">
      <c r="A85" s="75" t="s">
        <v>54</v>
      </c>
      <c r="B85" s="76"/>
      <c r="C85" s="76"/>
      <c r="D85" s="12" t="str">
        <f>IF(COUNTIF(A86, "*1*"),"1", IF(COUNTIF(A86, "*3*"),"3",IF(COUNTIF(A86, "*5*"),"5")))</f>
        <v>3</v>
      </c>
      <c r="E85" s="10">
        <f>SUM(D85+F87+F89)/3</f>
        <v>3</v>
      </c>
      <c r="F85" s="11" t="str">
        <f>IF(E85&lt;3,"Needs Improvement",IF(E85&lt;5,"Meets Standards",IF(E85&lt;6,"Exceptional")))</f>
        <v>Meets Standards</v>
      </c>
    </row>
    <row r="86" spans="1:6" ht="24" customHeight="1" x14ac:dyDescent="0.25">
      <c r="A86" s="90" t="s">
        <v>55</v>
      </c>
      <c r="B86" s="91"/>
      <c r="C86" s="91"/>
      <c r="D86" s="91"/>
      <c r="E86" s="91"/>
      <c r="F86" s="94"/>
    </row>
    <row r="87" spans="1:6" ht="9.9499999999999993" customHeight="1" x14ac:dyDescent="0.25">
      <c r="A87" s="81"/>
      <c r="B87" s="82"/>
      <c r="C87" s="82"/>
      <c r="D87" s="85"/>
      <c r="E87" s="85"/>
      <c r="F87" s="13" t="str">
        <f>IF(COUNTIF(A88, "*1*"),"1", IF(COUNTIF(A88, "*3*"),"3",IF(COUNTIF(A88, "*5*"),"5")))</f>
        <v>3</v>
      </c>
    </row>
    <row r="88" spans="1:6" ht="24" customHeight="1" x14ac:dyDescent="0.25">
      <c r="A88" s="90" t="s">
        <v>56</v>
      </c>
      <c r="B88" s="91"/>
      <c r="C88" s="91"/>
      <c r="D88" s="91"/>
      <c r="E88" s="91"/>
      <c r="F88" s="94"/>
    </row>
    <row r="89" spans="1:6" ht="9.9499999999999993" customHeight="1" x14ac:dyDescent="0.25">
      <c r="A89" s="81"/>
      <c r="B89" s="82"/>
      <c r="C89" s="82"/>
      <c r="D89" s="85"/>
      <c r="E89" s="85"/>
      <c r="F89" s="13" t="str">
        <f>IF(COUNTIF(A90, "*1*"),"1", IF(COUNTIF(A90, "*3*"),"3",IF(COUNTIF(A90, "*5*"),"5")))</f>
        <v>3</v>
      </c>
    </row>
    <row r="90" spans="1:6" ht="23.45" customHeight="1" x14ac:dyDescent="0.25">
      <c r="A90" s="90" t="s">
        <v>231</v>
      </c>
      <c r="B90" s="91"/>
      <c r="C90" s="91"/>
      <c r="D90" s="91"/>
      <c r="E90" s="91"/>
      <c r="F90" s="94"/>
    </row>
    <row r="91" spans="1:6" ht="20.100000000000001" customHeight="1" x14ac:dyDescent="0.25">
      <c r="A91" s="20" t="s">
        <v>31</v>
      </c>
      <c r="B91" s="21"/>
      <c r="C91" s="21"/>
      <c r="D91" s="21"/>
      <c r="E91" s="21"/>
      <c r="F91" s="22"/>
    </row>
    <row r="92" spans="1:6" ht="140.44999999999999" customHeight="1" x14ac:dyDescent="0.25">
      <c r="A92" s="100"/>
      <c r="B92" s="101"/>
      <c r="C92" s="101"/>
      <c r="D92" s="102"/>
      <c r="E92" s="102"/>
      <c r="F92" s="103"/>
    </row>
    <row r="93" spans="1:6" ht="20.100000000000001" customHeight="1" x14ac:dyDescent="0.25">
      <c r="A93" s="104" t="s">
        <v>58</v>
      </c>
      <c r="B93" s="105"/>
      <c r="C93" s="75"/>
      <c r="D93" s="99"/>
      <c r="E93" s="99"/>
      <c r="F93" s="30">
        <f>SUM(E94+E102+E106)/3</f>
        <v>3.0555555555555554</v>
      </c>
    </row>
    <row r="94" spans="1:6" ht="20.100000000000001" customHeight="1" x14ac:dyDescent="0.25">
      <c r="A94" s="75" t="s">
        <v>59</v>
      </c>
      <c r="B94" s="76"/>
      <c r="C94" s="76"/>
      <c r="D94" s="31" t="str">
        <f>IF(COUNTIF(A95, "*1*"),"1", IF(COUNTIF(A95, "*3*"),"3",IF(COUNTIF(A95, "*5*"),"5")))</f>
        <v>3</v>
      </c>
      <c r="E94" s="32">
        <f>SUM(D94+F96+F98+F100)/4</f>
        <v>2.5</v>
      </c>
      <c r="F94" s="11" t="str">
        <f>IF(E94&lt;3,"Needs Improvement",IF(E94&lt;5,"Meets Standards",IF(E94&lt;6,"Exceptional")))</f>
        <v>Needs Improvement</v>
      </c>
    </row>
    <row r="95" spans="1:6" ht="24" customHeight="1" x14ac:dyDescent="0.25">
      <c r="A95" s="90" t="s">
        <v>60</v>
      </c>
      <c r="B95" s="91"/>
      <c r="C95" s="91"/>
      <c r="D95" s="91"/>
      <c r="E95" s="91"/>
      <c r="F95" s="94"/>
    </row>
    <row r="96" spans="1:6" ht="9.9499999999999993" customHeight="1" x14ac:dyDescent="0.25">
      <c r="A96" s="81"/>
      <c r="B96" s="82"/>
      <c r="C96" s="82"/>
      <c r="D96" s="85"/>
      <c r="E96" s="85"/>
      <c r="F96" s="13" t="str">
        <f>IF(COUNTIF(A97, "*1*"),"1", IF(COUNTIF(A97, "*3*"),"3",IF(COUNTIF(A97, "*5*"),"5")))</f>
        <v>1</v>
      </c>
    </row>
    <row r="97" spans="1:6" ht="24.6" customHeight="1" x14ac:dyDescent="0.25">
      <c r="A97" s="90" t="s">
        <v>61</v>
      </c>
      <c r="B97" s="91"/>
      <c r="C97" s="91"/>
      <c r="D97" s="91"/>
      <c r="E97" s="91"/>
      <c r="F97" s="94"/>
    </row>
    <row r="98" spans="1:6" ht="9.9499999999999993" customHeight="1" x14ac:dyDescent="0.25">
      <c r="A98" s="81"/>
      <c r="B98" s="82"/>
      <c r="C98" s="82"/>
      <c r="D98" s="85"/>
      <c r="E98" s="85"/>
      <c r="F98" s="13" t="str">
        <f>IF(COUNTIF(A99, "*1*"),"1", IF(COUNTIF(A99, "*3*"),"3",IF(COUNTIF(A99, "*5*"),"5")))</f>
        <v>1</v>
      </c>
    </row>
    <row r="99" spans="1:6" ht="24.6" customHeight="1" x14ac:dyDescent="0.25">
      <c r="A99" s="90" t="s">
        <v>62</v>
      </c>
      <c r="B99" s="91"/>
      <c r="C99" s="91"/>
      <c r="D99" s="91"/>
      <c r="E99" s="91"/>
      <c r="F99" s="94"/>
    </row>
    <row r="100" spans="1:6" ht="9.9499999999999993" customHeight="1" x14ac:dyDescent="0.25">
      <c r="A100" s="81"/>
      <c r="B100" s="82"/>
      <c r="C100" s="82"/>
      <c r="D100" s="85"/>
      <c r="E100" s="85"/>
      <c r="F100" s="13" t="str">
        <f>IF(COUNTIF(A101, "*1*"),"1", IF(COUNTIF(A101, "*3*"),"3",IF(COUNTIF(A101, "*5*"),"5")))</f>
        <v>5</v>
      </c>
    </row>
    <row r="101" spans="1:6" ht="24" customHeight="1" x14ac:dyDescent="0.25">
      <c r="A101" s="90" t="s">
        <v>63</v>
      </c>
      <c r="B101" s="91"/>
      <c r="C101" s="91"/>
      <c r="D101" s="91"/>
      <c r="E101" s="91"/>
      <c r="F101" s="94"/>
    </row>
    <row r="102" spans="1:6" ht="20.100000000000001" customHeight="1" x14ac:dyDescent="0.25">
      <c r="A102" s="75" t="s">
        <v>64</v>
      </c>
      <c r="B102" s="76"/>
      <c r="C102" s="76"/>
      <c r="D102" s="12" t="str">
        <f>IF(COUNTIF(A103, "*1*"),"1", IF(COUNTIF(A103, "*3*"),"3",IF(COUNTIF(A103, "*5*"),"5")))</f>
        <v>3</v>
      </c>
      <c r="E102" s="10">
        <f>SUM(D102+F104)/2</f>
        <v>3</v>
      </c>
      <c r="F102" s="11" t="str">
        <f>IF(E102&lt;3,"Needs Improvement",IF(E102&lt;5,"Meets Standards",IF(E102&lt;6,"Exceptional")))</f>
        <v>Meets Standards</v>
      </c>
    </row>
    <row r="103" spans="1:6" ht="23.45" customHeight="1" x14ac:dyDescent="0.25">
      <c r="A103" s="90" t="s">
        <v>65</v>
      </c>
      <c r="B103" s="91"/>
      <c r="C103" s="91"/>
      <c r="D103" s="91"/>
      <c r="E103" s="91"/>
      <c r="F103" s="94"/>
    </row>
    <row r="104" spans="1:6" ht="9.9499999999999993" customHeight="1" x14ac:dyDescent="0.25">
      <c r="A104" s="81"/>
      <c r="B104" s="82"/>
      <c r="C104" s="82"/>
      <c r="D104" s="85"/>
      <c r="E104" s="85"/>
      <c r="F104" s="13" t="str">
        <f>IF(COUNTIF(A105, "*1*"),"1", IF(COUNTIF(A105, "*3*"),"3",IF(COUNTIF(A105, "*5*"),"5")))</f>
        <v>3</v>
      </c>
    </row>
    <row r="105" spans="1:6" ht="23.45" customHeight="1" x14ac:dyDescent="0.25">
      <c r="A105" s="90" t="s">
        <v>66</v>
      </c>
      <c r="B105" s="91"/>
      <c r="C105" s="91"/>
      <c r="D105" s="91"/>
      <c r="E105" s="91"/>
      <c r="F105" s="94"/>
    </row>
    <row r="106" spans="1:6" ht="20.100000000000001" customHeight="1" x14ac:dyDescent="0.25">
      <c r="A106" s="75" t="s">
        <v>67</v>
      </c>
      <c r="B106" s="76"/>
      <c r="C106" s="76"/>
      <c r="D106" s="12" t="str">
        <f>IF(COUNTIF(A107, "*1*"),"1", IF(COUNTIF(A107, "*3*"),"3",IF(COUNTIF(A107, "*5*"),"5")))</f>
        <v>5</v>
      </c>
      <c r="E106" s="10">
        <f>SUM(D106+F108+F110)/3</f>
        <v>3.6666666666666665</v>
      </c>
      <c r="F106" s="11" t="str">
        <f>IF(E106&lt;3,"Needs Improvement",IF(E106&lt;5,"Meets Standards",IF(E106&lt;6,"Exceptional")))</f>
        <v>Meets Standards</v>
      </c>
    </row>
    <row r="107" spans="1:6" ht="24" customHeight="1" x14ac:dyDescent="0.25">
      <c r="A107" s="90" t="s">
        <v>68</v>
      </c>
      <c r="B107" s="91"/>
      <c r="C107" s="91"/>
      <c r="D107" s="91"/>
      <c r="E107" s="91"/>
      <c r="F107" s="94"/>
    </row>
    <row r="108" spans="1:6" ht="9.9499999999999993" customHeight="1" x14ac:dyDescent="0.25">
      <c r="A108" s="81"/>
      <c r="B108" s="82"/>
      <c r="C108" s="82"/>
      <c r="D108" s="85"/>
      <c r="E108" s="85"/>
      <c r="F108" s="13" t="str">
        <f>IF(COUNTIF(A109, "*1*"),"1", IF(COUNTIF(A109, "*3*"),"3",IF(COUNTIF(A109, "*5*"),"5")))</f>
        <v>5</v>
      </c>
    </row>
    <row r="109" spans="1:6" ht="24" customHeight="1" x14ac:dyDescent="0.25">
      <c r="A109" s="90" t="s">
        <v>69</v>
      </c>
      <c r="B109" s="91"/>
      <c r="C109" s="91"/>
      <c r="D109" s="91"/>
      <c r="E109" s="91"/>
      <c r="F109" s="94"/>
    </row>
    <row r="110" spans="1:6" ht="9.9499999999999993" customHeight="1" x14ac:dyDescent="0.25">
      <c r="A110" s="81"/>
      <c r="B110" s="82"/>
      <c r="C110" s="82"/>
      <c r="D110" s="85"/>
      <c r="E110" s="85"/>
      <c r="F110" s="13" t="str">
        <f>IF(COUNTIF(A111, "*1*"),"1", IF(COUNTIF(A111, "*3*"),"3",IF(COUNTIF(A111, "*5*"),"5")))</f>
        <v>1</v>
      </c>
    </row>
    <row r="111" spans="1:6" ht="24" customHeight="1" x14ac:dyDescent="0.25">
      <c r="A111" s="90" t="s">
        <v>70</v>
      </c>
      <c r="B111" s="91"/>
      <c r="C111" s="91"/>
      <c r="D111" s="91"/>
      <c r="E111" s="91"/>
      <c r="F111" s="94"/>
    </row>
    <row r="112" spans="1:6" s="35" customFormat="1" ht="20.100000000000001" customHeight="1" x14ac:dyDescent="0.25">
      <c r="A112" s="20" t="s">
        <v>31</v>
      </c>
      <c r="B112" s="33"/>
      <c r="C112" s="33"/>
      <c r="D112" s="33"/>
      <c r="E112" s="33"/>
      <c r="F112" s="34"/>
    </row>
    <row r="113" spans="1:6" ht="129.94999999999999" customHeight="1" x14ac:dyDescent="0.25">
      <c r="A113" s="96"/>
      <c r="B113" s="97"/>
      <c r="C113" s="97"/>
      <c r="D113" s="97"/>
      <c r="E113" s="97"/>
      <c r="F113" s="106"/>
    </row>
    <row r="114" spans="1:6" ht="20.100000000000001" customHeight="1" x14ac:dyDescent="0.25">
      <c r="A114" s="83" t="s">
        <v>71</v>
      </c>
      <c r="B114" s="76"/>
      <c r="C114" s="76"/>
      <c r="D114" s="99"/>
      <c r="E114" s="99"/>
      <c r="F114" s="28">
        <f>SUM(E115+E123+E135+E151+E159)/5</f>
        <v>2.9249999999999998</v>
      </c>
    </row>
    <row r="115" spans="1:6" ht="20.100000000000001" customHeight="1" x14ac:dyDescent="0.25">
      <c r="A115" s="75" t="s">
        <v>72</v>
      </c>
      <c r="B115" s="76"/>
      <c r="C115" s="76"/>
      <c r="D115" s="12" t="str">
        <f>IF(COUNTIF(A116, "*1*"),"1", IF(COUNTIF(A116, "*3*"),"3",IF(COUNTIF(A116, "*5*"),"5")))</f>
        <v>5</v>
      </c>
      <c r="E115" s="10">
        <f>SUM(D115+F117+F119+F121)/4</f>
        <v>5</v>
      </c>
      <c r="F115" s="29" t="str">
        <f>IF(E115&lt;3,"Needs Improvement",IF(E115&lt;5,"Meets Standards",IF(E115&lt;6,"Exceptional")))</f>
        <v>Exceptional</v>
      </c>
    </row>
    <row r="116" spans="1:6" ht="24.6" customHeight="1" x14ac:dyDescent="0.25">
      <c r="A116" s="90" t="s">
        <v>73</v>
      </c>
      <c r="B116" s="91"/>
      <c r="C116" s="91"/>
      <c r="D116" s="91"/>
      <c r="E116" s="91"/>
      <c r="F116" s="94"/>
    </row>
    <row r="117" spans="1:6" ht="9.9499999999999993" customHeight="1" x14ac:dyDescent="0.25">
      <c r="A117" s="81"/>
      <c r="B117" s="82"/>
      <c r="C117" s="82"/>
      <c r="D117" s="85"/>
      <c r="E117" s="85"/>
      <c r="F117" s="13" t="str">
        <f>IF(COUNTIF(A118, "*1*"),"1", IF(COUNTIF(A118, "*3*"),"3",IF(COUNTIF(A118, "*5*"),"5")))</f>
        <v>5</v>
      </c>
    </row>
    <row r="118" spans="1:6" ht="24.6" customHeight="1" x14ac:dyDescent="0.25">
      <c r="A118" s="90" t="s">
        <v>74</v>
      </c>
      <c r="B118" s="91"/>
      <c r="C118" s="91"/>
      <c r="D118" s="91"/>
      <c r="E118" s="91"/>
      <c r="F118" s="94"/>
    </row>
    <row r="119" spans="1:6" ht="9.9499999999999993" customHeight="1" x14ac:dyDescent="0.25">
      <c r="A119" s="81"/>
      <c r="B119" s="82"/>
      <c r="C119" s="82"/>
      <c r="D119" s="85"/>
      <c r="E119" s="85"/>
      <c r="F119" s="13" t="str">
        <f>IF(COUNTIF(A120, "*1*"),"1", IF(COUNTIF(A120, "*3*"),"3",IF(COUNTIF(A120, "*5*"),"5")))</f>
        <v>5</v>
      </c>
    </row>
    <row r="120" spans="1:6" ht="24.6" customHeight="1" x14ac:dyDescent="0.25">
      <c r="A120" s="90" t="s">
        <v>75</v>
      </c>
      <c r="B120" s="91"/>
      <c r="C120" s="91"/>
      <c r="D120" s="91"/>
      <c r="E120" s="91"/>
      <c r="F120" s="94"/>
    </row>
    <row r="121" spans="1:6" ht="9.9499999999999993" customHeight="1" x14ac:dyDescent="0.25">
      <c r="A121" s="81"/>
      <c r="B121" s="82"/>
      <c r="C121" s="82"/>
      <c r="D121" s="85"/>
      <c r="E121" s="85"/>
      <c r="F121" s="13" t="str">
        <f>IF(COUNTIF(A122, "*1*"),"1", IF(COUNTIF(A122, "*3*"),"3",IF(COUNTIF(A122, "*5*"),"5")))</f>
        <v>5</v>
      </c>
    </row>
    <row r="122" spans="1:6" ht="24" customHeight="1" x14ac:dyDescent="0.25">
      <c r="A122" s="90" t="s">
        <v>76</v>
      </c>
      <c r="B122" s="91"/>
      <c r="C122" s="91"/>
      <c r="D122" s="91"/>
      <c r="E122" s="91"/>
      <c r="F122" s="94"/>
    </row>
    <row r="123" spans="1:6" ht="20.100000000000001" customHeight="1" x14ac:dyDescent="0.25">
      <c r="A123" s="75" t="s">
        <v>77</v>
      </c>
      <c r="B123" s="76"/>
      <c r="C123" s="76"/>
      <c r="D123" s="12" t="str">
        <f>IF(COUNTIF(A124, "*1*"),"1", IF(COUNTIF(A124, "*3*"),"3",IF(COUNTIF(A124, "*5*"),"5")))</f>
        <v>1</v>
      </c>
      <c r="E123" s="10">
        <f>SUM(D123+F125+F127+F129+F131+F133)/6</f>
        <v>3</v>
      </c>
      <c r="F123" s="29" t="str">
        <f>IF(E123&lt;3,"Needs Improvement",IF(E123&lt;5,"Meets Standards",IF(E123&lt;6,"Exceptional")))</f>
        <v>Meets Standards</v>
      </c>
    </row>
    <row r="124" spans="1:6" ht="24" customHeight="1" x14ac:dyDescent="0.25">
      <c r="A124" s="90" t="s">
        <v>78</v>
      </c>
      <c r="B124" s="91"/>
      <c r="C124" s="91"/>
      <c r="D124" s="91"/>
      <c r="E124" s="91"/>
      <c r="F124" s="94"/>
    </row>
    <row r="125" spans="1:6" ht="9.9499999999999993" customHeight="1" x14ac:dyDescent="0.25">
      <c r="A125" s="81"/>
      <c r="B125" s="82"/>
      <c r="C125" s="82"/>
      <c r="D125" s="85"/>
      <c r="E125" s="85"/>
      <c r="F125" s="13" t="str">
        <f>IF(COUNTIF(A126, "*1*"),"1", IF(COUNTIF(A126, "*3*"),"3",IF(COUNTIF(A126, "*5*"),"5")))</f>
        <v>3</v>
      </c>
    </row>
    <row r="126" spans="1:6" ht="24" customHeight="1" x14ac:dyDescent="0.25">
      <c r="A126" s="90" t="s">
        <v>79</v>
      </c>
      <c r="B126" s="91"/>
      <c r="C126" s="91"/>
      <c r="D126" s="91"/>
      <c r="E126" s="91"/>
      <c r="F126" s="94"/>
    </row>
    <row r="127" spans="1:6" ht="9.9499999999999993" customHeight="1" x14ac:dyDescent="0.25">
      <c r="A127" s="81"/>
      <c r="B127" s="82"/>
      <c r="C127" s="82"/>
      <c r="D127" s="85"/>
      <c r="E127" s="85"/>
      <c r="F127" s="13" t="str">
        <f>IF(COUNTIF(A128, "*1*"),"1", IF(COUNTIF(A128, "*3*"),"3",IF(COUNTIF(A128, "*5*"),"5")))</f>
        <v>3</v>
      </c>
    </row>
    <row r="128" spans="1:6" ht="24.6" customHeight="1" x14ac:dyDescent="0.25">
      <c r="A128" s="90" t="s">
        <v>80</v>
      </c>
      <c r="B128" s="91"/>
      <c r="C128" s="91"/>
      <c r="D128" s="91"/>
      <c r="E128" s="91"/>
      <c r="F128" s="94"/>
    </row>
    <row r="129" spans="1:6" ht="9.9499999999999993" customHeight="1" x14ac:dyDescent="0.25">
      <c r="A129" s="81"/>
      <c r="B129" s="82"/>
      <c r="C129" s="82"/>
      <c r="D129" s="85"/>
      <c r="E129" s="85"/>
      <c r="F129" s="13" t="str">
        <f>IF(COUNTIF(A130, "*1*"),"1", IF(COUNTIF(A130, "*3*"),"3",IF(COUNTIF(A130, "*5*"),"5")))</f>
        <v>3</v>
      </c>
    </row>
    <row r="130" spans="1:6" ht="24.6" customHeight="1" x14ac:dyDescent="0.25">
      <c r="A130" s="90" t="s">
        <v>81</v>
      </c>
      <c r="B130" s="91"/>
      <c r="C130" s="91"/>
      <c r="D130" s="91"/>
      <c r="E130" s="91"/>
      <c r="F130" s="94"/>
    </row>
    <row r="131" spans="1:6" ht="9.9499999999999993" customHeight="1" x14ac:dyDescent="0.25">
      <c r="A131" s="81"/>
      <c r="B131" s="82"/>
      <c r="C131" s="82"/>
      <c r="D131" s="85"/>
      <c r="E131" s="85"/>
      <c r="F131" s="13" t="str">
        <f>IF(COUNTIF(A132, "*1*"),"1", IF(COUNTIF(A132, "*3*"),"3",IF(COUNTIF(A132, "*5*"),"5")))</f>
        <v>3</v>
      </c>
    </row>
    <row r="132" spans="1:6" ht="24.6" customHeight="1" x14ac:dyDescent="0.25">
      <c r="A132" s="90" t="s">
        <v>82</v>
      </c>
      <c r="B132" s="91"/>
      <c r="C132" s="91"/>
      <c r="D132" s="91"/>
      <c r="E132" s="91"/>
      <c r="F132" s="94"/>
    </row>
    <row r="133" spans="1:6" ht="9.9499999999999993" customHeight="1" x14ac:dyDescent="0.25">
      <c r="A133" s="81"/>
      <c r="B133" s="82"/>
      <c r="C133" s="82"/>
      <c r="D133" s="85"/>
      <c r="E133" s="85"/>
      <c r="F133" s="13" t="str">
        <f>IF(COUNTIF(A134, "*1*"),"1", IF(COUNTIF(A134, "*3*"),"3",IF(COUNTIF(A134, "*5*"),"5")))</f>
        <v>5</v>
      </c>
    </row>
    <row r="134" spans="1:6" ht="24.6" customHeight="1" x14ac:dyDescent="0.25">
      <c r="A134" s="90" t="s">
        <v>83</v>
      </c>
      <c r="B134" s="91"/>
      <c r="C134" s="91"/>
      <c r="D134" s="91"/>
      <c r="E134" s="91"/>
      <c r="F134" s="94"/>
    </row>
    <row r="135" spans="1:6" ht="20.100000000000001" customHeight="1" x14ac:dyDescent="0.25">
      <c r="A135" s="75" t="s">
        <v>84</v>
      </c>
      <c r="B135" s="76"/>
      <c r="C135" s="76"/>
      <c r="D135" s="12" t="str">
        <f>IF(COUNTIF(A136, "*1*"),"0", IF(COUNTIF(A136, "*3*"),"3",IF(COUNTIF(A136, "*5*"),"5")))</f>
        <v>0</v>
      </c>
      <c r="E135" s="10">
        <f>SUM(D135+F137+F139+F141+F143+F145+F147+F149)/8</f>
        <v>0.625</v>
      </c>
      <c r="F135" s="29" t="str">
        <f>IF(E135&lt;3,"Needs Improvement",IF(E135&lt;5,"Meets Standards",IF(E135&lt;6,"Exceptional")))</f>
        <v>Needs Improvement</v>
      </c>
    </row>
    <row r="136" spans="1:6" ht="24.6" customHeight="1" x14ac:dyDescent="0.25">
      <c r="A136" s="90" t="s">
        <v>85</v>
      </c>
      <c r="B136" s="91"/>
      <c r="C136" s="91"/>
      <c r="D136" s="91"/>
      <c r="E136" s="91"/>
      <c r="F136" s="94"/>
    </row>
    <row r="137" spans="1:6" ht="9.9499999999999993" customHeight="1" x14ac:dyDescent="0.25">
      <c r="A137" s="81"/>
      <c r="B137" s="82"/>
      <c r="C137" s="82"/>
      <c r="D137" s="85"/>
      <c r="E137" s="85"/>
      <c r="F137" s="13" t="str">
        <f>IF(COUNTIF(A138, "*1*"),"0", IF(COUNTIF(A138, "*3*"),"3",IF(COUNTIF(A138, "*5*"),"5")))</f>
        <v>0</v>
      </c>
    </row>
    <row r="138" spans="1:6" ht="24.6" customHeight="1" x14ac:dyDescent="0.25">
      <c r="A138" s="90" t="s">
        <v>86</v>
      </c>
      <c r="B138" s="91"/>
      <c r="C138" s="91"/>
      <c r="D138" s="91"/>
      <c r="E138" s="91"/>
      <c r="F138" s="94"/>
    </row>
    <row r="139" spans="1:6" ht="9.9499999999999993" customHeight="1" x14ac:dyDescent="0.25">
      <c r="A139" s="81"/>
      <c r="B139" s="82"/>
      <c r="C139" s="82"/>
      <c r="D139" s="85"/>
      <c r="E139" s="85"/>
      <c r="F139" s="13" t="str">
        <f>IF(COUNTIF(A140, "*1*"),"0", IF(COUNTIF(A140, "*3*"),"3",IF(COUNTIF(A140, "*5*"),"5")))</f>
        <v>0</v>
      </c>
    </row>
    <row r="140" spans="1:6" ht="24" customHeight="1" x14ac:dyDescent="0.25">
      <c r="A140" s="90" t="s">
        <v>87</v>
      </c>
      <c r="B140" s="91"/>
      <c r="C140" s="91"/>
      <c r="D140" s="91"/>
      <c r="E140" s="91"/>
      <c r="F140" s="94"/>
    </row>
    <row r="141" spans="1:6" ht="9.9499999999999993" customHeight="1" x14ac:dyDescent="0.25">
      <c r="A141" s="81"/>
      <c r="B141" s="82"/>
      <c r="C141" s="82"/>
      <c r="D141" s="85"/>
      <c r="E141" s="85"/>
      <c r="F141" s="13" t="str">
        <f>IF(COUNTIF(A142, "*1*"),"0", IF(COUNTIF(A142, "*3*"),"3",IF(COUNTIF(A142, "*5*"),"5")))</f>
        <v>0</v>
      </c>
    </row>
    <row r="142" spans="1:6" ht="24" customHeight="1" x14ac:dyDescent="0.25">
      <c r="A142" s="90" t="s">
        <v>88</v>
      </c>
      <c r="B142" s="91"/>
      <c r="C142" s="91"/>
      <c r="D142" s="91"/>
      <c r="E142" s="91"/>
      <c r="F142" s="94"/>
    </row>
    <row r="143" spans="1:6" ht="9.9499999999999993" customHeight="1" x14ac:dyDescent="0.25">
      <c r="A143" s="81"/>
      <c r="B143" s="82"/>
      <c r="C143" s="82"/>
      <c r="D143" s="85"/>
      <c r="E143" s="85"/>
      <c r="F143" s="13" t="str">
        <f>IF(COUNTIF(A144, "*1*"),"0", IF(COUNTIF(A144, "*3*"),"3",IF(COUNTIF(A144, "*5*"),"5")))</f>
        <v>0</v>
      </c>
    </row>
    <row r="144" spans="1:6" ht="24.6" customHeight="1" x14ac:dyDescent="0.25">
      <c r="A144" s="90" t="s">
        <v>89</v>
      </c>
      <c r="B144" s="91"/>
      <c r="C144" s="91"/>
      <c r="D144" s="91"/>
      <c r="E144" s="91"/>
      <c r="F144" s="94"/>
    </row>
    <row r="145" spans="1:6" ht="9.9499999999999993" customHeight="1" x14ac:dyDescent="0.25">
      <c r="A145" s="81"/>
      <c r="B145" s="82"/>
      <c r="C145" s="82"/>
      <c r="D145" s="85"/>
      <c r="E145" s="85"/>
      <c r="F145" s="13" t="str">
        <f>IF(COUNTIF(A146, "*1*"),"0", IF(COUNTIF(A146, "*3*"),"3",IF(COUNTIF(A146, "*5*"),"5")))</f>
        <v>5</v>
      </c>
    </row>
    <row r="146" spans="1:6" ht="24" customHeight="1" x14ac:dyDescent="0.25">
      <c r="A146" s="90" t="s">
        <v>90</v>
      </c>
      <c r="B146" s="91"/>
      <c r="C146" s="91"/>
      <c r="D146" s="91"/>
      <c r="E146" s="91"/>
      <c r="F146" s="94"/>
    </row>
    <row r="147" spans="1:6" ht="9.9499999999999993" customHeight="1" x14ac:dyDescent="0.25">
      <c r="A147" s="81"/>
      <c r="B147" s="82"/>
      <c r="C147" s="82"/>
      <c r="D147" s="85"/>
      <c r="E147" s="85"/>
      <c r="F147" s="13" t="str">
        <f>IF(COUNTIF(A148, "*1*"),"0", IF(COUNTIF(A148, "*3*"),"3",IF(COUNTIF(A148, "*5*"),"5")))</f>
        <v>0</v>
      </c>
    </row>
    <row r="148" spans="1:6" ht="24.6" customHeight="1" x14ac:dyDescent="0.25">
      <c r="A148" s="90" t="s">
        <v>91</v>
      </c>
      <c r="B148" s="91"/>
      <c r="C148" s="91"/>
      <c r="D148" s="91"/>
      <c r="E148" s="91"/>
      <c r="F148" s="94"/>
    </row>
    <row r="149" spans="1:6" ht="15" customHeight="1" x14ac:dyDescent="0.25">
      <c r="A149" s="81"/>
      <c r="B149" s="82"/>
      <c r="C149" s="82"/>
      <c r="D149" s="85"/>
      <c r="E149" s="85"/>
      <c r="F149" s="13" t="str">
        <f>IF(COUNTIF(A150, "*1*"),"0", IF(COUNTIF(A150, "*3*"),"3",IF(COUNTIF(A150, "*5*"),"5")))</f>
        <v>0</v>
      </c>
    </row>
    <row r="150" spans="1:6" ht="24.6" customHeight="1" x14ac:dyDescent="0.25">
      <c r="A150" s="90" t="s">
        <v>92</v>
      </c>
      <c r="B150" s="91"/>
      <c r="C150" s="91"/>
      <c r="D150" s="91"/>
      <c r="E150" s="91"/>
      <c r="F150" s="94"/>
    </row>
    <row r="151" spans="1:6" ht="20.100000000000001" customHeight="1" x14ac:dyDescent="0.25">
      <c r="A151" s="75" t="s">
        <v>93</v>
      </c>
      <c r="B151" s="76"/>
      <c r="C151" s="76"/>
      <c r="D151" s="12" t="str">
        <f>IF(COUNTIF(A152, "*1*"),"1", IF(COUNTIF(A152, "*3*"),"3",IF(COUNTIF(A152, "*5*"),"5")))</f>
        <v>3</v>
      </c>
      <c r="E151" s="10">
        <f>SUM(D151+F153+F155+F157)/4</f>
        <v>3</v>
      </c>
      <c r="F151" s="29" t="str">
        <f>IF(E151&lt;3,"Needs Improvement",IF(E151&lt;5,"Meets Standards",IF(E151&lt;6,"Exceptional")))</f>
        <v>Meets Standards</v>
      </c>
    </row>
    <row r="152" spans="1:6" ht="24.6" customHeight="1" x14ac:dyDescent="0.25">
      <c r="A152" s="90" t="s">
        <v>94</v>
      </c>
      <c r="B152" s="91"/>
      <c r="C152" s="91"/>
      <c r="D152" s="91"/>
      <c r="E152" s="91"/>
      <c r="F152" s="94"/>
    </row>
    <row r="153" spans="1:6" ht="9.9499999999999993" customHeight="1" x14ac:dyDescent="0.25">
      <c r="A153" s="81"/>
      <c r="B153" s="82"/>
      <c r="C153" s="82"/>
      <c r="D153" s="85"/>
      <c r="E153" s="85"/>
      <c r="F153" s="13" t="str">
        <f>IF(COUNTIF(A154, "*1*"),"1", IF(COUNTIF(A154, "*3*"),"3",IF(COUNTIF(A154, "*5*"),"5")))</f>
        <v>3</v>
      </c>
    </row>
    <row r="154" spans="1:6" ht="24.6" customHeight="1" x14ac:dyDescent="0.25">
      <c r="A154" s="90" t="s">
        <v>95</v>
      </c>
      <c r="B154" s="91"/>
      <c r="C154" s="91"/>
      <c r="D154" s="91"/>
      <c r="E154" s="91"/>
      <c r="F154" s="94"/>
    </row>
    <row r="155" spans="1:6" ht="9.9499999999999993" customHeight="1" x14ac:dyDescent="0.25">
      <c r="A155" s="81"/>
      <c r="B155" s="82"/>
      <c r="C155" s="82"/>
      <c r="D155" s="85"/>
      <c r="E155" s="85"/>
      <c r="F155" s="13" t="str">
        <f>IF(COUNTIF(A156, "*1*"),"1", IF(COUNTIF(A156, "*3*"),"3",IF(COUNTIF(A156, "*5*"),"5")))</f>
        <v>3</v>
      </c>
    </row>
    <row r="156" spans="1:6" ht="24" customHeight="1" x14ac:dyDescent="0.25">
      <c r="A156" s="90" t="s">
        <v>96</v>
      </c>
      <c r="B156" s="91"/>
      <c r="C156" s="91"/>
      <c r="D156" s="91"/>
      <c r="E156" s="91"/>
      <c r="F156" s="94"/>
    </row>
    <row r="157" spans="1:6" ht="9.9499999999999993" customHeight="1" x14ac:dyDescent="0.25">
      <c r="A157" s="81"/>
      <c r="B157" s="82"/>
      <c r="C157" s="82"/>
      <c r="D157" s="85"/>
      <c r="E157" s="85"/>
      <c r="F157" s="13" t="str">
        <f>IF(COUNTIF(A158, "*1*"),"1", IF(COUNTIF(A158, "*3*"),"3",IF(COUNTIF(A158, "*5*"),"5")))</f>
        <v>3</v>
      </c>
    </row>
    <row r="158" spans="1:6" ht="24" customHeight="1" x14ac:dyDescent="0.25">
      <c r="A158" s="90" t="s">
        <v>97</v>
      </c>
      <c r="B158" s="91"/>
      <c r="C158" s="91"/>
      <c r="D158" s="91"/>
      <c r="E158" s="91"/>
      <c r="F158" s="94"/>
    </row>
    <row r="159" spans="1:6" ht="20.100000000000001" customHeight="1" x14ac:dyDescent="0.25">
      <c r="A159" s="75" t="s">
        <v>98</v>
      </c>
      <c r="B159" s="76"/>
      <c r="C159" s="76"/>
      <c r="D159" s="12" t="str">
        <f>IF(COUNTIF(A160, "*1*"),"1", IF(COUNTIF(A160, "*3*"),"3",IF(COUNTIF(A160, "*5*"),"5")))</f>
        <v>3</v>
      </c>
      <c r="E159" s="10">
        <f>SUM(D159+F161)/2</f>
        <v>3</v>
      </c>
      <c r="F159" s="29" t="str">
        <f>IF(E159&lt;3,"Needs Improvement",IF(E159&lt;5,"Meets Standards",IF(E159&lt;6,"Exceptional")))</f>
        <v>Meets Standards</v>
      </c>
    </row>
    <row r="160" spans="1:6" ht="24.6" customHeight="1" x14ac:dyDescent="0.25">
      <c r="A160" s="90" t="s">
        <v>99</v>
      </c>
      <c r="B160" s="91"/>
      <c r="C160" s="91"/>
      <c r="D160" s="91"/>
      <c r="E160" s="91"/>
      <c r="F160" s="94"/>
    </row>
    <row r="161" spans="1:6" ht="9.9499999999999993" customHeight="1" x14ac:dyDescent="0.25">
      <c r="A161" s="81"/>
      <c r="B161" s="82"/>
      <c r="C161" s="82"/>
      <c r="D161" s="85"/>
      <c r="E161" s="85"/>
      <c r="F161" s="13" t="str">
        <f>IF(COUNTIF(A162, "*1*"),"1", IF(COUNTIF(A162, "*3*"),"3",IF(COUNTIF(A162, "*5*"),"5")))</f>
        <v>3</v>
      </c>
    </row>
    <row r="162" spans="1:6" ht="24.6" customHeight="1" x14ac:dyDescent="0.25">
      <c r="A162" s="90" t="s">
        <v>100</v>
      </c>
      <c r="B162" s="91"/>
      <c r="C162" s="91"/>
      <c r="D162" s="91"/>
      <c r="E162" s="91"/>
      <c r="F162" s="94"/>
    </row>
    <row r="163" spans="1:6" ht="20.100000000000001" customHeight="1" x14ac:dyDescent="0.25">
      <c r="A163" s="20" t="s">
        <v>31</v>
      </c>
      <c r="B163" s="21"/>
      <c r="C163" s="21"/>
      <c r="D163" s="21"/>
      <c r="E163" s="21"/>
      <c r="F163" s="22"/>
    </row>
    <row r="164" spans="1:6" ht="129.94999999999999" customHeight="1" x14ac:dyDescent="0.25">
      <c r="A164" s="96"/>
      <c r="B164" s="97"/>
      <c r="C164" s="97"/>
      <c r="D164" s="97"/>
      <c r="E164" s="97"/>
      <c r="F164" s="98"/>
    </row>
    <row r="165" spans="1:6" ht="20.100000000000001" customHeight="1" x14ac:dyDescent="0.25">
      <c r="A165" s="83" t="s">
        <v>101</v>
      </c>
      <c r="B165" s="76"/>
      <c r="C165" s="76"/>
      <c r="D165" s="99"/>
      <c r="E165" s="99"/>
      <c r="F165" s="28">
        <f>SUM(E166+E170+E172)/3</f>
        <v>3.6666666666666665</v>
      </c>
    </row>
    <row r="166" spans="1:6" ht="20.100000000000001" customHeight="1" x14ac:dyDescent="0.25">
      <c r="A166" s="75" t="s">
        <v>102</v>
      </c>
      <c r="B166" s="76"/>
      <c r="C166" s="76"/>
      <c r="D166" s="12" t="str">
        <f>IF(COUNTIF(A167, "*1*"),"1", IF(COUNTIF(A167, "*3*"),"3",IF(COUNTIF(A167, "*5*"),"5")))</f>
        <v>3</v>
      </c>
      <c r="E166" s="10">
        <f>SUM(D166+F168)/2</f>
        <v>3</v>
      </c>
      <c r="F166" s="29" t="str">
        <f>IF(E166&lt;3,"Needs Improvement",IF(E166&lt;5,"Meets Standards",IF(E166&lt;6,"Exceptional")))</f>
        <v>Meets Standards</v>
      </c>
    </row>
    <row r="167" spans="1:6" ht="24.6" customHeight="1" x14ac:dyDescent="0.25">
      <c r="A167" s="90" t="s">
        <v>103</v>
      </c>
      <c r="B167" s="91"/>
      <c r="C167" s="91"/>
      <c r="D167" s="91"/>
      <c r="E167" s="91"/>
      <c r="F167" s="94"/>
    </row>
    <row r="168" spans="1:6" ht="9.9499999999999993" customHeight="1" x14ac:dyDescent="0.25">
      <c r="A168" s="81"/>
      <c r="B168" s="82"/>
      <c r="C168" s="82"/>
      <c r="D168" s="85"/>
      <c r="E168" s="85"/>
      <c r="F168" s="13" t="str">
        <f>IF(COUNTIF(A169, "*1*"),"1", IF(COUNTIF(A169, "*3*"),"3",IF(COUNTIF(A169, "*5*"),"5")))</f>
        <v>3</v>
      </c>
    </row>
    <row r="169" spans="1:6" ht="24.6" customHeight="1" x14ac:dyDescent="0.25">
      <c r="A169" s="90" t="s">
        <v>104</v>
      </c>
      <c r="B169" s="91"/>
      <c r="C169" s="91"/>
      <c r="D169" s="91"/>
      <c r="E169" s="91"/>
      <c r="F169" s="94"/>
    </row>
    <row r="170" spans="1:6" ht="20.100000000000001" customHeight="1" x14ac:dyDescent="0.25">
      <c r="A170" s="75" t="s">
        <v>105</v>
      </c>
      <c r="B170" s="76"/>
      <c r="C170" s="76"/>
      <c r="D170" s="12" t="str">
        <f>IF(COUNTIF(A171, "*1*"),"1", IF(COUNTIF(A171, "*3*"),"3",IF(COUNTIF(A171, "*5*"),"5")))</f>
        <v>5</v>
      </c>
      <c r="E170" s="18">
        <f>(D170)/1</f>
        <v>5</v>
      </c>
      <c r="F170" s="29" t="str">
        <f>IF(E170&lt;3,"Needs Improvement",IF(E170&lt;5,"Meets Standards",IF(E170&lt;6,"Exceptional")))</f>
        <v>Exceptional</v>
      </c>
    </row>
    <row r="171" spans="1:6" ht="24.6" customHeight="1" x14ac:dyDescent="0.25">
      <c r="A171" s="90" t="s">
        <v>106</v>
      </c>
      <c r="B171" s="91"/>
      <c r="C171" s="91"/>
      <c r="D171" s="91"/>
      <c r="E171" s="91"/>
      <c r="F171" s="94"/>
    </row>
    <row r="172" spans="1:6" ht="20.100000000000001" customHeight="1" x14ac:dyDescent="0.25">
      <c r="A172" s="75" t="s">
        <v>107</v>
      </c>
      <c r="B172" s="76"/>
      <c r="C172" s="76"/>
      <c r="D172" s="12" t="str">
        <f>IF(COUNTIF(A173, "*1*"),"1", IF(COUNTIF(A173, "*3*"),"3",IF(COUNTIF(A173, "*5*"),"5")))</f>
        <v>1</v>
      </c>
      <c r="E172" s="10">
        <f>SUM(D172+F174+F176)/3</f>
        <v>3</v>
      </c>
      <c r="F172" s="29" t="str">
        <f>IF(E172&lt;3,"Needs Improvement",IF(E172&lt;5,"Meets Standards",IF(E172&lt;6,"Exceptional")))</f>
        <v>Meets Standards</v>
      </c>
    </row>
    <row r="173" spans="1:6" ht="24" customHeight="1" x14ac:dyDescent="0.25">
      <c r="A173" s="90" t="s">
        <v>108</v>
      </c>
      <c r="B173" s="91"/>
      <c r="C173" s="91"/>
      <c r="D173" s="91"/>
      <c r="E173" s="91"/>
      <c r="F173" s="94"/>
    </row>
    <row r="174" spans="1:6" ht="9.9499999999999993" customHeight="1" x14ac:dyDescent="0.25">
      <c r="A174" s="81"/>
      <c r="B174" s="82"/>
      <c r="C174" s="82"/>
      <c r="D174" s="85"/>
      <c r="E174" s="85"/>
      <c r="F174" s="13" t="str">
        <f>IF(COUNTIF(A175, "*1*"),"1", IF(COUNTIF(A175, "*3*"),"3",IF(COUNTIF(A175, "*5*"),"5")))</f>
        <v>5</v>
      </c>
    </row>
    <row r="175" spans="1:6" ht="24.6" customHeight="1" x14ac:dyDescent="0.25">
      <c r="A175" s="90" t="s">
        <v>109</v>
      </c>
      <c r="B175" s="91"/>
      <c r="C175" s="91"/>
      <c r="D175" s="91"/>
      <c r="E175" s="91"/>
      <c r="F175" s="94"/>
    </row>
    <row r="176" spans="1:6" ht="9.9499999999999993" customHeight="1" x14ac:dyDescent="0.25">
      <c r="A176" s="81"/>
      <c r="B176" s="82"/>
      <c r="C176" s="82"/>
      <c r="D176" s="85"/>
      <c r="E176" s="85"/>
      <c r="F176" s="13" t="str">
        <f>IF(COUNTIF(A177, "*1*"),"1", IF(COUNTIF(A177, "*3*"),"3",IF(COUNTIF(A177, "*5*"),"5")))</f>
        <v>3</v>
      </c>
    </row>
    <row r="177" spans="1:6" ht="24" customHeight="1" x14ac:dyDescent="0.25">
      <c r="A177" s="90" t="s">
        <v>110</v>
      </c>
      <c r="B177" s="91"/>
      <c r="C177" s="91"/>
      <c r="D177" s="91"/>
      <c r="E177" s="91"/>
      <c r="F177" s="94"/>
    </row>
    <row r="178" spans="1:6" ht="20.100000000000001" customHeight="1" x14ac:dyDescent="0.25">
      <c r="A178" s="20" t="s">
        <v>31</v>
      </c>
      <c r="B178" s="21"/>
      <c r="C178" s="21"/>
      <c r="D178" s="21"/>
      <c r="E178" s="21"/>
      <c r="F178" s="22"/>
    </row>
    <row r="179" spans="1:6" ht="143.1" customHeight="1" x14ac:dyDescent="0.25">
      <c r="A179" s="96"/>
      <c r="B179" s="97"/>
      <c r="C179" s="97"/>
      <c r="D179" s="97"/>
      <c r="E179" s="97"/>
      <c r="F179" s="98"/>
    </row>
    <row r="180" spans="1:6" ht="24" customHeight="1" x14ac:dyDescent="0.25">
      <c r="A180" s="107" t="s">
        <v>111</v>
      </c>
      <c r="B180" s="108"/>
      <c r="C180" s="108"/>
      <c r="D180" s="108"/>
      <c r="E180" s="108"/>
      <c r="F180" s="109"/>
    </row>
    <row r="181" spans="1:6" ht="99.95" customHeight="1" x14ac:dyDescent="0.25">
      <c r="A181" s="96"/>
      <c r="B181" s="97"/>
      <c r="C181" s="97"/>
      <c r="D181" s="97"/>
      <c r="E181" s="97"/>
      <c r="F181" s="98"/>
    </row>
    <row r="182" spans="1:6" ht="24.6" customHeight="1" x14ac:dyDescent="0.25">
      <c r="A182" s="107" t="s">
        <v>112</v>
      </c>
      <c r="B182" s="108"/>
      <c r="C182" s="108"/>
      <c r="D182" s="108"/>
      <c r="E182" s="108"/>
      <c r="F182" s="109"/>
    </row>
    <row r="183" spans="1:6" ht="99.95" customHeight="1" x14ac:dyDescent="0.25">
      <c r="A183" s="96"/>
      <c r="B183" s="97"/>
      <c r="C183" s="97"/>
      <c r="D183" s="97"/>
      <c r="E183" s="97"/>
      <c r="F183" s="98"/>
    </row>
    <row r="184" spans="1:6" ht="87" customHeight="1" x14ac:dyDescent="0.25">
      <c r="A184" s="107" t="s">
        <v>391</v>
      </c>
      <c r="B184" s="108"/>
      <c r="C184" s="108"/>
      <c r="D184" s="108"/>
      <c r="E184" s="108"/>
      <c r="F184" s="109"/>
    </row>
    <row r="185" spans="1:6" ht="99.95" customHeight="1" x14ac:dyDescent="0.25">
      <c r="A185" s="96"/>
      <c r="B185" s="97"/>
      <c r="C185" s="97"/>
      <c r="D185" s="97"/>
      <c r="E185" s="97"/>
      <c r="F185" s="98"/>
    </row>
    <row r="186" spans="1:6" x14ac:dyDescent="0.25">
      <c r="A186" s="70" t="s">
        <v>113</v>
      </c>
      <c r="B186" s="71"/>
      <c r="C186" s="36"/>
      <c r="D186" s="37" t="s">
        <v>114</v>
      </c>
      <c r="E186" s="36"/>
      <c r="F186" s="37" t="s">
        <v>115</v>
      </c>
    </row>
    <row r="187" spans="1:6" x14ac:dyDescent="0.25">
      <c r="A187" s="70" t="s">
        <v>392</v>
      </c>
      <c r="B187" s="71"/>
      <c r="C187" s="36"/>
      <c r="D187" s="37" t="s">
        <v>114</v>
      </c>
      <c r="E187" s="36"/>
      <c r="F187" s="37" t="s">
        <v>115</v>
      </c>
    </row>
    <row r="188" spans="1:6" x14ac:dyDescent="0.25">
      <c r="A188" s="70" t="s">
        <v>116</v>
      </c>
      <c r="B188" s="71"/>
      <c r="C188" s="36"/>
      <c r="D188" s="37" t="s">
        <v>114</v>
      </c>
      <c r="E188" s="36"/>
      <c r="F188" s="37" t="s">
        <v>115</v>
      </c>
    </row>
    <row r="189" spans="1:6" x14ac:dyDescent="0.25">
      <c r="A189" s="70" t="s">
        <v>393</v>
      </c>
      <c r="B189" s="71"/>
      <c r="C189" s="36"/>
      <c r="D189" s="37" t="s">
        <v>114</v>
      </c>
      <c r="E189" s="36"/>
      <c r="F189" s="37" t="s">
        <v>115</v>
      </c>
    </row>
    <row r="190" spans="1:6" x14ac:dyDescent="0.25">
      <c r="A190" s="70" t="s">
        <v>117</v>
      </c>
      <c r="B190" s="71"/>
      <c r="C190" s="36"/>
      <c r="D190" s="37" t="s">
        <v>114</v>
      </c>
      <c r="E190" s="36"/>
      <c r="F190" s="37" t="s">
        <v>115</v>
      </c>
    </row>
    <row r="191" spans="1:6" x14ac:dyDescent="0.25">
      <c r="A191" s="70" t="s">
        <v>118</v>
      </c>
      <c r="B191" s="71"/>
      <c r="C191" s="36"/>
      <c r="D191" s="37" t="s">
        <v>114</v>
      </c>
      <c r="E191" s="36"/>
      <c r="F191" s="37" t="s">
        <v>115</v>
      </c>
    </row>
  </sheetData>
  <mergeCells count="238">
    <mergeCell ref="A187:B187"/>
    <mergeCell ref="A188:B188"/>
    <mergeCell ref="A189:B189"/>
    <mergeCell ref="A190:B190"/>
    <mergeCell ref="A191:B191"/>
    <mergeCell ref="A181:F181"/>
    <mergeCell ref="A182:F182"/>
    <mergeCell ref="A183:F183"/>
    <mergeCell ref="A184:F184"/>
    <mergeCell ref="A185:F185"/>
    <mergeCell ref="A186:B186"/>
    <mergeCell ref="A175:F175"/>
    <mergeCell ref="A176:C176"/>
    <mergeCell ref="D176:E176"/>
    <mergeCell ref="A177:F177"/>
    <mergeCell ref="A179:F179"/>
    <mergeCell ref="A180:F180"/>
    <mergeCell ref="A169:F169"/>
    <mergeCell ref="A170:C170"/>
    <mergeCell ref="A171:F171"/>
    <mergeCell ref="A172:C172"/>
    <mergeCell ref="A173:F173"/>
    <mergeCell ref="A174:C174"/>
    <mergeCell ref="D174:E174"/>
    <mergeCell ref="A165:C165"/>
    <mergeCell ref="D165:E165"/>
    <mergeCell ref="A166:C166"/>
    <mergeCell ref="A167:F167"/>
    <mergeCell ref="A168:C168"/>
    <mergeCell ref="D168:E168"/>
    <mergeCell ref="A159:C159"/>
    <mergeCell ref="A160:F160"/>
    <mergeCell ref="A161:C161"/>
    <mergeCell ref="D161:E161"/>
    <mergeCell ref="A162:F162"/>
    <mergeCell ref="A164:F164"/>
    <mergeCell ref="A155:C155"/>
    <mergeCell ref="D155:E155"/>
    <mergeCell ref="A156:F156"/>
    <mergeCell ref="A157:C157"/>
    <mergeCell ref="D157:E157"/>
    <mergeCell ref="A158:F158"/>
    <mergeCell ref="A150:F150"/>
    <mergeCell ref="A151:C151"/>
    <mergeCell ref="A152:F152"/>
    <mergeCell ref="A153:C153"/>
    <mergeCell ref="D153:E153"/>
    <mergeCell ref="A154:F154"/>
    <mergeCell ref="A146:F146"/>
    <mergeCell ref="A147:C147"/>
    <mergeCell ref="D147:E147"/>
    <mergeCell ref="A148:F148"/>
    <mergeCell ref="A149:C149"/>
    <mergeCell ref="D149:E149"/>
    <mergeCell ref="A142:F142"/>
    <mergeCell ref="A143:C143"/>
    <mergeCell ref="D143:E143"/>
    <mergeCell ref="A144:F144"/>
    <mergeCell ref="A145:C145"/>
    <mergeCell ref="D145:E145"/>
    <mergeCell ref="A138:F138"/>
    <mergeCell ref="A139:C139"/>
    <mergeCell ref="D139:E139"/>
    <mergeCell ref="A140:F140"/>
    <mergeCell ref="A141:C141"/>
    <mergeCell ref="D141:E141"/>
    <mergeCell ref="A133:C133"/>
    <mergeCell ref="D133:E133"/>
    <mergeCell ref="A134:F134"/>
    <mergeCell ref="A135:C135"/>
    <mergeCell ref="A136:F136"/>
    <mergeCell ref="A137:C137"/>
    <mergeCell ref="D137:E137"/>
    <mergeCell ref="A129:C129"/>
    <mergeCell ref="D129:E129"/>
    <mergeCell ref="A130:F130"/>
    <mergeCell ref="A131:C131"/>
    <mergeCell ref="D131:E131"/>
    <mergeCell ref="A132:F132"/>
    <mergeCell ref="A125:C125"/>
    <mergeCell ref="D125:E125"/>
    <mergeCell ref="A126:F126"/>
    <mergeCell ref="A127:C127"/>
    <mergeCell ref="D127:E127"/>
    <mergeCell ref="A128:F128"/>
    <mergeCell ref="A120:F120"/>
    <mergeCell ref="A121:C121"/>
    <mergeCell ref="D121:E121"/>
    <mergeCell ref="A122:F122"/>
    <mergeCell ref="A123:C123"/>
    <mergeCell ref="A124:F124"/>
    <mergeCell ref="A115:C115"/>
    <mergeCell ref="A116:F116"/>
    <mergeCell ref="A117:C117"/>
    <mergeCell ref="D117:E117"/>
    <mergeCell ref="A118:F118"/>
    <mergeCell ref="A119:C119"/>
    <mergeCell ref="D119:E119"/>
    <mergeCell ref="A109:F109"/>
    <mergeCell ref="A110:C110"/>
    <mergeCell ref="D110:E110"/>
    <mergeCell ref="A111:F111"/>
    <mergeCell ref="A113:F113"/>
    <mergeCell ref="A114:C114"/>
    <mergeCell ref="D114:E114"/>
    <mergeCell ref="A104:C104"/>
    <mergeCell ref="D104:E104"/>
    <mergeCell ref="A105:F105"/>
    <mergeCell ref="A106:C106"/>
    <mergeCell ref="A107:F107"/>
    <mergeCell ref="A108:C108"/>
    <mergeCell ref="D108:E108"/>
    <mergeCell ref="A99:F99"/>
    <mergeCell ref="A100:C100"/>
    <mergeCell ref="D100:E100"/>
    <mergeCell ref="A101:F101"/>
    <mergeCell ref="A102:C102"/>
    <mergeCell ref="A103:F103"/>
    <mergeCell ref="A94:C94"/>
    <mergeCell ref="A95:F95"/>
    <mergeCell ref="A96:C96"/>
    <mergeCell ref="D96:E96"/>
    <mergeCell ref="A97:F97"/>
    <mergeCell ref="A98:C98"/>
    <mergeCell ref="D98:E98"/>
    <mergeCell ref="A89:C89"/>
    <mergeCell ref="D89:E89"/>
    <mergeCell ref="A90:F90"/>
    <mergeCell ref="A92:F92"/>
    <mergeCell ref="A93:C93"/>
    <mergeCell ref="D93:E93"/>
    <mergeCell ref="A84:F84"/>
    <mergeCell ref="A85:C85"/>
    <mergeCell ref="A86:F86"/>
    <mergeCell ref="A87:C87"/>
    <mergeCell ref="D87:E87"/>
    <mergeCell ref="A88:F88"/>
    <mergeCell ref="A79:C79"/>
    <mergeCell ref="A80:F80"/>
    <mergeCell ref="A81:C81"/>
    <mergeCell ref="D81:E81"/>
    <mergeCell ref="A82:F82"/>
    <mergeCell ref="A83:C83"/>
    <mergeCell ref="D83:E83"/>
    <mergeCell ref="A73:F73"/>
    <mergeCell ref="A74:C74"/>
    <mergeCell ref="D74:E74"/>
    <mergeCell ref="A75:F75"/>
    <mergeCell ref="A77:F77"/>
    <mergeCell ref="A78:C78"/>
    <mergeCell ref="D78:E78"/>
    <mergeCell ref="A68:C68"/>
    <mergeCell ref="D68:E68"/>
    <mergeCell ref="A69:F69"/>
    <mergeCell ref="A70:C70"/>
    <mergeCell ref="A71:F71"/>
    <mergeCell ref="A72:C72"/>
    <mergeCell ref="D72:E72"/>
    <mergeCell ref="A63:F63"/>
    <mergeCell ref="A64:C64"/>
    <mergeCell ref="A65:F65"/>
    <mergeCell ref="A66:C66"/>
    <mergeCell ref="D66:E66"/>
    <mergeCell ref="A67:F67"/>
    <mergeCell ref="A59:F59"/>
    <mergeCell ref="A60:C60"/>
    <mergeCell ref="D60:E60"/>
    <mergeCell ref="A61:F61"/>
    <mergeCell ref="A62:C62"/>
    <mergeCell ref="D62:E62"/>
    <mergeCell ref="A54:C54"/>
    <mergeCell ref="A55:F55"/>
    <mergeCell ref="A56:C56"/>
    <mergeCell ref="D56:E56"/>
    <mergeCell ref="A57:F57"/>
    <mergeCell ref="A58:C58"/>
    <mergeCell ref="D58:E58"/>
    <mergeCell ref="A47:C47"/>
    <mergeCell ref="D47:E47"/>
    <mergeCell ref="A48:F48"/>
    <mergeCell ref="A50:F50"/>
    <mergeCell ref="A52:F52"/>
    <mergeCell ref="A53:D53"/>
    <mergeCell ref="A42:F42"/>
    <mergeCell ref="A43:C43"/>
    <mergeCell ref="A44:F44"/>
    <mergeCell ref="A45:C45"/>
    <mergeCell ref="D45:E45"/>
    <mergeCell ref="A46:F46"/>
    <mergeCell ref="A37:F37"/>
    <mergeCell ref="A38:D38"/>
    <mergeCell ref="A39:C39"/>
    <mergeCell ref="A40:F40"/>
    <mergeCell ref="A41:C41"/>
    <mergeCell ref="D41:E41"/>
    <mergeCell ref="A32:C32"/>
    <mergeCell ref="D32:E32"/>
    <mergeCell ref="A33:F33"/>
    <mergeCell ref="A34:C34"/>
    <mergeCell ref="D34:E34"/>
    <mergeCell ref="A35:F35"/>
    <mergeCell ref="A28:C28"/>
    <mergeCell ref="D28:E28"/>
    <mergeCell ref="A29:F29"/>
    <mergeCell ref="A30:C30"/>
    <mergeCell ref="D30:E30"/>
    <mergeCell ref="A31:F31"/>
    <mergeCell ref="A21:F21"/>
    <mergeCell ref="A22:C22"/>
    <mergeCell ref="A23:F23"/>
    <mergeCell ref="A24:C24"/>
    <mergeCell ref="A25:F25"/>
    <mergeCell ref="A27:F27"/>
    <mergeCell ref="A15:F15"/>
    <mergeCell ref="A16:C16"/>
    <mergeCell ref="A17:F17"/>
    <mergeCell ref="A18:C18"/>
    <mergeCell ref="A19:F19"/>
    <mergeCell ref="A20:C20"/>
    <mergeCell ref="A9:C9"/>
    <mergeCell ref="A10:C10"/>
    <mergeCell ref="A11:F11"/>
    <mergeCell ref="A12:C12"/>
    <mergeCell ref="A13:F13"/>
    <mergeCell ref="A14:C14"/>
    <mergeCell ref="A5:B5"/>
    <mergeCell ref="D5:E5"/>
    <mergeCell ref="A6:D6"/>
    <mergeCell ref="E6:F6"/>
    <mergeCell ref="A7:F7"/>
    <mergeCell ref="A8:E8"/>
    <mergeCell ref="A1:F1"/>
    <mergeCell ref="A2:B2"/>
    <mergeCell ref="D2:E2"/>
    <mergeCell ref="A3:B3"/>
    <mergeCell ref="D3:E3"/>
    <mergeCell ref="A4:B4"/>
    <mergeCell ref="D4:E4"/>
  </mergeCells>
  <pageMargins left="0.7" right="0.7" top="0.75" bottom="0.75" header="0.3" footer="0.3"/>
  <drawing r:id="rId1"/>
  <extLst>
    <ext xmlns:x14="http://schemas.microsoft.com/office/spreadsheetml/2009/9/main" uri="{CCE6A557-97BC-4b89-ADB6-D9C93CAAB3DF}">
      <x14:dataValidations xmlns:xm="http://schemas.microsoft.com/office/excel/2006/main" count="77">
        <x14:dataValidation type="list" allowBlank="1" showInputMessage="1" showErrorMessage="1" promptTitle="Job Title /Rank">
          <x14:formula1>
            <xm:f>Key!$B$3:$B$10</xm:f>
          </x14:formula1>
          <xm:sqref>F2</xm:sqref>
        </x14:dataValidation>
        <x14:dataValidation type="list" allowBlank="1" showInputMessage="1" showErrorMessage="1">
          <x14:formula1>
            <xm:f>Key!$B$378:$B$380</xm:f>
          </x14:formula1>
          <xm:sqref>A177:F177</xm:sqref>
        </x14:dataValidation>
        <x14:dataValidation type="list" allowBlank="1" showInputMessage="1" showErrorMessage="1">
          <x14:formula1>
            <xm:f>Key!$B$374:$B$376</xm:f>
          </x14:formula1>
          <xm:sqref>A175:F175</xm:sqref>
        </x14:dataValidation>
        <x14:dataValidation type="list" allowBlank="1" showInputMessage="1" showErrorMessage="1">
          <x14:formula1>
            <xm:f>Key!$B$369:$B$371</xm:f>
          </x14:formula1>
          <xm:sqref>A173:F173</xm:sqref>
        </x14:dataValidation>
        <x14:dataValidation type="list" allowBlank="1" showInputMessage="1" showErrorMessage="1">
          <x14:formula1>
            <xm:f>Key!$B$362:$B$364</xm:f>
          </x14:formula1>
          <xm:sqref>A171:F171</xm:sqref>
        </x14:dataValidation>
        <x14:dataValidation type="list" allowBlank="1" showInputMessage="1" showErrorMessage="1">
          <x14:formula1>
            <xm:f>Key!$B$356:$B$358</xm:f>
          </x14:formula1>
          <xm:sqref>A169:F169</xm:sqref>
        </x14:dataValidation>
        <x14:dataValidation type="list" allowBlank="1" showInputMessage="1" showErrorMessage="1">
          <x14:formula1>
            <xm:f>Key!$B$352:$B$354</xm:f>
          </x14:formula1>
          <xm:sqref>A167:F167</xm:sqref>
        </x14:dataValidation>
        <x14:dataValidation type="list" allowBlank="1" showInputMessage="1" showErrorMessage="1">
          <x14:formula1>
            <xm:f>Key!$B$340:$B$342</xm:f>
          </x14:formula1>
          <xm:sqref>A162:F162</xm:sqref>
        </x14:dataValidation>
        <x14:dataValidation type="list" allowBlank="1" showInputMessage="1" showErrorMessage="1">
          <x14:formula1>
            <xm:f>Key!$B$336:$B$338</xm:f>
          </x14:formula1>
          <xm:sqref>A160:F160</xm:sqref>
        </x14:dataValidation>
        <x14:dataValidation type="list" allowBlank="1" showInputMessage="1" showErrorMessage="1">
          <x14:formula1>
            <xm:f>Key!$B$326:$B$328</xm:f>
          </x14:formula1>
          <xm:sqref>A158:F158</xm:sqref>
        </x14:dataValidation>
        <x14:dataValidation type="list" allowBlank="1" showInputMessage="1" showErrorMessage="1">
          <x14:formula1>
            <xm:f>Key!$B$322:$B$324</xm:f>
          </x14:formula1>
          <xm:sqref>A156:F156</xm:sqref>
        </x14:dataValidation>
        <x14:dataValidation type="list" allowBlank="1" showInputMessage="1" showErrorMessage="1">
          <x14:formula1>
            <xm:f>Key!$B$318:$B$320</xm:f>
          </x14:formula1>
          <xm:sqref>A154:F154</xm:sqref>
        </x14:dataValidation>
        <x14:dataValidation type="list" allowBlank="1" showInputMessage="1" showErrorMessage="1">
          <x14:formula1>
            <xm:f>Key!$B$314:$B$316</xm:f>
          </x14:formula1>
          <xm:sqref>A152:F152</xm:sqref>
        </x14:dataValidation>
        <x14:dataValidation type="list" allowBlank="1" showInputMessage="1" showErrorMessage="1">
          <x14:formula1>
            <xm:f>Key!$B$152:$B$154</xm:f>
          </x14:formula1>
          <xm:sqref>A75:F75</xm:sqref>
        </x14:dataValidation>
        <x14:dataValidation type="list" allowBlank="1" showInputMessage="1" showErrorMessage="1">
          <x14:formula1>
            <xm:f>Key!$B$144:$B$146</xm:f>
          </x14:formula1>
          <xm:sqref>A71:F71</xm:sqref>
        </x14:dataValidation>
        <x14:dataValidation type="list" allowBlank="1" showInputMessage="1" showErrorMessage="1">
          <x14:formula1>
            <xm:f>Key!$B$138:$B$140</xm:f>
          </x14:formula1>
          <xm:sqref>A69:F69</xm:sqref>
        </x14:dataValidation>
        <x14:dataValidation type="list" allowBlank="1" showInputMessage="1" showErrorMessage="1">
          <x14:formula1>
            <xm:f>Key!$B$134:$B$136</xm:f>
          </x14:formula1>
          <xm:sqref>A67:F67</xm:sqref>
        </x14:dataValidation>
        <x14:dataValidation type="list" allowBlank="1" showInputMessage="1" showErrorMessage="1">
          <x14:formula1>
            <xm:f>Key!$B$130:$B$132</xm:f>
          </x14:formula1>
          <xm:sqref>A65:F65</xm:sqref>
        </x14:dataValidation>
        <x14:dataValidation type="list" allowBlank="1" showInputMessage="1" showErrorMessage="1">
          <x14:formula1>
            <xm:f>Key!$B$123:$B$125</xm:f>
          </x14:formula1>
          <xm:sqref>A63:F63</xm:sqref>
        </x14:dataValidation>
        <x14:dataValidation type="list" allowBlank="1" showInputMessage="1" showErrorMessage="1">
          <x14:formula1>
            <xm:f>Key!$B$119:$B$121</xm:f>
          </x14:formula1>
          <xm:sqref>A61:F61</xm:sqref>
        </x14:dataValidation>
        <x14:dataValidation type="list" allowBlank="1" showInputMessage="1" showErrorMessage="1">
          <x14:formula1>
            <xm:f>Key!$B$115:$B$117</xm:f>
          </x14:formula1>
          <xm:sqref>A59:F59</xm:sqref>
        </x14:dataValidation>
        <x14:dataValidation type="list" allowBlank="1" showInputMessage="1" showErrorMessage="1">
          <x14:formula1>
            <xm:f>Key!$B$111:$B$113</xm:f>
          </x14:formula1>
          <xm:sqref>A57:F57</xm:sqref>
        </x14:dataValidation>
        <x14:dataValidation type="list" allowBlank="1" showInputMessage="1" showErrorMessage="1">
          <x14:formula1>
            <xm:f>Key!$B$107:$B$109</xm:f>
          </x14:formula1>
          <xm:sqref>A55:F55</xm:sqref>
        </x14:dataValidation>
        <x14:dataValidation type="list" allowBlank="1" showInputMessage="1" showErrorMessage="1">
          <x14:formula1>
            <xm:f>Key!$B$99:$B$101</xm:f>
          </x14:formula1>
          <xm:sqref>A50:F50</xm:sqref>
        </x14:dataValidation>
        <x14:dataValidation type="list" allowBlank="1" showInputMessage="1" showErrorMessage="1">
          <x14:formula1>
            <xm:f>Key!$B$95:$B$97</xm:f>
          </x14:formula1>
          <xm:sqref>A48:F48</xm:sqref>
        </x14:dataValidation>
        <x14:dataValidation type="list" allowBlank="1" showInputMessage="1" showErrorMessage="1">
          <x14:formula1>
            <xm:f>Key!$B$91:$B$93</xm:f>
          </x14:formula1>
          <xm:sqref>A46:F46</xm:sqref>
        </x14:dataValidation>
        <x14:dataValidation type="list" allowBlank="1" showInputMessage="1" showErrorMessage="1">
          <x14:formula1>
            <xm:f>Key!$B$87:$B$89</xm:f>
          </x14:formula1>
          <xm:sqref>A44:F44</xm:sqref>
        </x14:dataValidation>
        <x14:dataValidation type="list" allowBlank="1" showInputMessage="1" showErrorMessage="1">
          <x14:formula1>
            <xm:f>Key!$B$81:$B$83</xm:f>
          </x14:formula1>
          <xm:sqref>A42:F42</xm:sqref>
        </x14:dataValidation>
        <x14:dataValidation type="list" allowBlank="1" showInputMessage="1" showErrorMessage="1">
          <x14:formula1>
            <xm:f>Key!$B$77:$B$79</xm:f>
          </x14:formula1>
          <xm:sqref>A40:F40</xm:sqref>
        </x14:dataValidation>
        <x14:dataValidation type="list" allowBlank="1" showInputMessage="1" showErrorMessage="1">
          <x14:formula1>
            <xm:f>Key!$B$48:$B$50</xm:f>
          </x14:formula1>
          <xm:sqref>A25:F25</xm:sqref>
        </x14:dataValidation>
        <x14:dataValidation type="list" allowBlank="1" showInputMessage="1" showErrorMessage="1">
          <x14:formula1>
            <xm:f>Key!$B$70:$B$72</xm:f>
          </x14:formula1>
          <xm:sqref>A35:F35</xm:sqref>
        </x14:dataValidation>
        <x14:dataValidation type="list" allowBlank="1" showInputMessage="1" showErrorMessage="1">
          <x14:formula1>
            <xm:f>Key!$B$66:$B$68</xm:f>
          </x14:formula1>
          <xm:sqref>A33:F33</xm:sqref>
        </x14:dataValidation>
        <x14:dataValidation type="list" allowBlank="1" showInputMessage="1" showErrorMessage="1">
          <x14:formula1>
            <xm:f>Key!$B$62:$B$64</xm:f>
          </x14:formula1>
          <xm:sqref>A31:F31</xm:sqref>
        </x14:dataValidation>
        <x14:dataValidation type="list" allowBlank="1" showInputMessage="1" showErrorMessage="1">
          <x14:formula1>
            <xm:f>Key!$B$58:$B$60</xm:f>
          </x14:formula1>
          <xm:sqref>A29:F29</xm:sqref>
        </x14:dataValidation>
        <x14:dataValidation type="list" allowBlank="1" showInputMessage="1" showErrorMessage="1">
          <x14:formula1>
            <xm:f>Key!$B$54:$B$56</xm:f>
          </x14:formula1>
          <xm:sqref>A27:F27</xm:sqref>
        </x14:dataValidation>
        <x14:dataValidation type="list" allowBlank="1" showInputMessage="1" showErrorMessage="1">
          <x14:formula1>
            <xm:f>Key!$G$3:$G$7</xm:f>
          </x14:formula1>
          <xm:sqref>C4</xm:sqref>
        </x14:dataValidation>
        <x14:dataValidation type="list" allowBlank="1" showInputMessage="1" showErrorMessage="1">
          <x14:formula1>
            <xm:f>Key!$B$31:$B$33</xm:f>
          </x14:formula1>
          <xm:sqref>A17:F17</xm:sqref>
        </x14:dataValidation>
        <x14:dataValidation type="list" allowBlank="1" showInputMessage="1" showErrorMessage="1">
          <x14:formula1>
            <xm:f>Key!$B$43:$B$45</xm:f>
          </x14:formula1>
          <xm:sqref>A23:F23</xm:sqref>
        </x14:dataValidation>
        <x14:dataValidation type="list" allowBlank="1" showInputMessage="1" showErrorMessage="1">
          <x14:formula1>
            <xm:f>Key!$B$39:$B$41</xm:f>
          </x14:formula1>
          <xm:sqref>A21:F21</xm:sqref>
        </x14:dataValidation>
        <x14:dataValidation type="list" allowBlank="1" showInputMessage="1" showErrorMessage="1">
          <x14:formula1>
            <xm:f>Key!$B$35:$B$37</xm:f>
          </x14:formula1>
          <xm:sqref>A19:F19</xm:sqref>
        </x14:dataValidation>
        <x14:dataValidation type="list" allowBlank="1" showInputMessage="1" showErrorMessage="1">
          <x14:formula1>
            <xm:f>Key!$B$304:$B$306</xm:f>
          </x14:formula1>
          <xm:sqref>A148:F148</xm:sqref>
        </x14:dataValidation>
        <x14:dataValidation type="list" allowBlank="1" showInputMessage="1" showErrorMessage="1">
          <x14:formula1>
            <xm:f>Key!$B$300:$B$302</xm:f>
          </x14:formula1>
          <xm:sqref>A146:F146</xm:sqref>
        </x14:dataValidation>
        <x14:dataValidation type="list" allowBlank="1" showInputMessage="1" showErrorMessage="1">
          <x14:formula1>
            <xm:f>Key!$B$296:$B$298</xm:f>
          </x14:formula1>
          <xm:sqref>A144:F144</xm:sqref>
        </x14:dataValidation>
        <x14:dataValidation type="list" allowBlank="1" showInputMessage="1" showErrorMessage="1">
          <x14:formula1>
            <xm:f>Key!$B$292:$B$294</xm:f>
          </x14:formula1>
          <xm:sqref>A142:F142</xm:sqref>
        </x14:dataValidation>
        <x14:dataValidation type="list" allowBlank="1" showInputMessage="1" showErrorMessage="1">
          <x14:formula1>
            <xm:f>Key!$B$288:$B$290</xm:f>
          </x14:formula1>
          <xm:sqref>A140:F140</xm:sqref>
        </x14:dataValidation>
        <x14:dataValidation type="list" allowBlank="1" showInputMessage="1" showErrorMessage="1">
          <x14:formula1>
            <xm:f>Key!$B$284:$B$286</xm:f>
          </x14:formula1>
          <xm:sqref>A138:F138</xm:sqref>
        </x14:dataValidation>
        <x14:dataValidation type="list" allowBlank="1" showInputMessage="1" showErrorMessage="1">
          <x14:formula1>
            <xm:f>Key!$B$280:$B$282</xm:f>
          </x14:formula1>
          <xm:sqref>A136:F136</xm:sqref>
        </x14:dataValidation>
        <x14:dataValidation type="list" allowBlank="1" showInputMessage="1" showErrorMessage="1">
          <x14:formula1>
            <xm:f>Key!$B$270:$B$272</xm:f>
          </x14:formula1>
          <xm:sqref>A132:F132</xm:sqref>
        </x14:dataValidation>
        <x14:dataValidation type="list" allowBlank="1" showInputMessage="1" showErrorMessage="1">
          <x14:formula1>
            <xm:f>Key!$B$266:$B$268</xm:f>
          </x14:formula1>
          <xm:sqref>A130:F130</xm:sqref>
        </x14:dataValidation>
        <x14:dataValidation type="list" allowBlank="1" showInputMessage="1" showErrorMessage="1">
          <x14:formula1>
            <xm:f>Key!$B$262:$B$264</xm:f>
          </x14:formula1>
          <xm:sqref>A128:F128</xm:sqref>
        </x14:dataValidation>
        <x14:dataValidation type="list" allowBlank="1" showInputMessage="1" showErrorMessage="1">
          <x14:formula1>
            <xm:f>Key!$B$258:$B$260</xm:f>
          </x14:formula1>
          <xm:sqref>A126:F126</xm:sqref>
        </x14:dataValidation>
        <x14:dataValidation type="list" allowBlank="1" showInputMessage="1" showErrorMessage="1">
          <x14:formula1>
            <xm:f>Key!$B$254:$B$256</xm:f>
          </x14:formula1>
          <xm:sqref>A124:F124</xm:sqref>
        </x14:dataValidation>
        <x14:dataValidation type="list" allowBlank="1" showInputMessage="1" showErrorMessage="1">
          <x14:formula1>
            <xm:f>Key!$B$244:$B$246</xm:f>
          </x14:formula1>
          <xm:sqref>A120:F120</xm:sqref>
        </x14:dataValidation>
        <x14:dataValidation type="list" allowBlank="1" showInputMessage="1" showErrorMessage="1">
          <x14:formula1>
            <xm:f>Key!$B$240:$B$242</xm:f>
          </x14:formula1>
          <xm:sqref>A118:F118</xm:sqref>
        </x14:dataValidation>
        <x14:dataValidation type="list" allowBlank="1" showInputMessage="1" showErrorMessage="1">
          <x14:formula1>
            <xm:f>Key!$B$236:$B$238</xm:f>
          </x14:formula1>
          <xm:sqref>A116:F116</xm:sqref>
        </x14:dataValidation>
        <x14:dataValidation type="list" allowBlank="1" showInputMessage="1" showErrorMessage="1">
          <x14:formula1>
            <xm:f>Key!$B$225:$B$227</xm:f>
          </x14:formula1>
          <xm:sqref>A109:F109</xm:sqref>
        </x14:dataValidation>
        <x14:dataValidation type="list" allowBlank="1" showInputMessage="1" showErrorMessage="1">
          <x14:formula1>
            <xm:f>Key!$B$221:$B$223</xm:f>
          </x14:formula1>
          <xm:sqref>A107:F107</xm:sqref>
        </x14:dataValidation>
        <x14:dataValidation type="list" allowBlank="1" showInputMessage="1" showErrorMessage="1">
          <x14:formula1>
            <xm:f>Key!$B$211:$B$213</xm:f>
          </x14:formula1>
          <xm:sqref>A103:F103</xm:sqref>
        </x14:dataValidation>
        <x14:dataValidation type="list" allowBlank="1" showInputMessage="1" showErrorMessage="1">
          <x14:formula1>
            <xm:f>Key!$B$205:$B$207</xm:f>
          </x14:formula1>
          <xm:sqref>A101:F101</xm:sqref>
        </x14:dataValidation>
        <x14:dataValidation type="list" allowBlank="1" showInputMessage="1" showErrorMessage="1">
          <x14:formula1>
            <xm:f>Key!$B$201:$B$203</xm:f>
          </x14:formula1>
          <xm:sqref>A99:F99</xm:sqref>
        </x14:dataValidation>
        <x14:dataValidation type="list" allowBlank="1" showInputMessage="1" showErrorMessage="1">
          <x14:formula1>
            <xm:f>Key!$B$197:$B$199</xm:f>
          </x14:formula1>
          <xm:sqref>A97:F97</xm:sqref>
        </x14:dataValidation>
        <x14:dataValidation type="list" allowBlank="1" showInputMessage="1" showErrorMessage="1">
          <x14:formula1>
            <xm:f>Key!$B$193:$B$195</xm:f>
          </x14:formula1>
          <xm:sqref>A95:F95</xm:sqref>
        </x14:dataValidation>
        <x14:dataValidation type="list" allowBlank="1" showInputMessage="1" showErrorMessage="1">
          <x14:formula1>
            <xm:f>Key!$B$181:$B$183</xm:f>
          </x14:formula1>
          <xm:sqref>A88:F88</xm:sqref>
        </x14:dataValidation>
        <x14:dataValidation type="list" allowBlank="1" showInputMessage="1" showErrorMessage="1">
          <x14:formula1>
            <xm:f>Key!$B$177:$B$179</xm:f>
          </x14:formula1>
          <xm:sqref>A86:F86</xm:sqref>
        </x14:dataValidation>
        <x14:dataValidation type="list" allowBlank="1" showInputMessage="1" showErrorMessage="1">
          <x14:formula1>
            <xm:f>Key!$B$167:$B$169</xm:f>
          </x14:formula1>
          <xm:sqref>A82:F82</xm:sqref>
        </x14:dataValidation>
        <x14:dataValidation type="list" allowBlank="1" showInputMessage="1" showErrorMessage="1">
          <x14:formula1>
            <xm:f>Key!$B$163:$B$165</xm:f>
          </x14:formula1>
          <xm:sqref>A80:F80</xm:sqref>
        </x14:dataValidation>
        <x14:dataValidation type="list" allowBlank="1" showInputMessage="1" showErrorMessage="1">
          <x14:formula1>
            <xm:f>Key!$B$248:$B$250</xm:f>
          </x14:formula1>
          <xm:sqref>A122:F122</xm:sqref>
        </x14:dataValidation>
        <x14:dataValidation type="list" allowBlank="1" showInputMessage="1" showErrorMessage="1">
          <x14:formula1>
            <xm:f>Key!$B$308:$B$310</xm:f>
          </x14:formula1>
          <xm:sqref>A150:F150</xm:sqref>
        </x14:dataValidation>
        <x14:dataValidation type="list" allowBlank="1" showInputMessage="1" showErrorMessage="1">
          <x14:formula1>
            <xm:f>Key!$B$274:$B$276</xm:f>
          </x14:formula1>
          <xm:sqref>A134:F134</xm:sqref>
        </x14:dataValidation>
        <x14:dataValidation type="list" allowBlank="1" showInputMessage="1" showErrorMessage="1">
          <x14:formula1>
            <xm:f>Key!$B$215:$B$217</xm:f>
          </x14:formula1>
          <xm:sqref>A105:F105</xm:sqref>
        </x14:dataValidation>
        <x14:dataValidation type="list" allowBlank="1" showInputMessage="1" showErrorMessage="1">
          <x14:formula1>
            <xm:f>Key!$B$229:$B$231</xm:f>
          </x14:formula1>
          <xm:sqref>A111:F111</xm:sqref>
        </x14:dataValidation>
        <x14:dataValidation type="list" allowBlank="1" showInputMessage="1" showErrorMessage="1">
          <x14:formula1>
            <xm:f>Key!$B$185:$B$187</xm:f>
          </x14:formula1>
          <xm:sqref>A90:F90</xm:sqref>
        </x14:dataValidation>
        <x14:dataValidation type="list" allowBlank="1" showInputMessage="1" showErrorMessage="1">
          <x14:formula1>
            <xm:f>Key!$B$171:$B$173</xm:f>
          </x14:formula1>
          <xm:sqref>A84:F84</xm:sqref>
        </x14:dataValidation>
        <x14:dataValidation type="list" allowBlank="1" showInputMessage="1" showErrorMessage="1">
          <x14:formula1>
            <xm:f>Key!$B$148:$B$150</xm:f>
          </x14:formula1>
          <xm:sqref>A73:F73</xm:sqref>
        </x14:dataValidation>
        <x14:dataValidation type="list" allowBlank="1" showInputMessage="1" showErrorMessage="1">
          <x14:formula1>
            <xm:f>Key!$B$24:$B$26</xm:f>
          </x14:formula1>
          <xm:sqref>A15:F15</xm:sqref>
        </x14:dataValidation>
        <x14:dataValidation type="list" allowBlank="1" showInputMessage="1" showErrorMessage="1">
          <x14:formula1>
            <xm:f>Key!$B$20:$B$22</xm:f>
          </x14:formula1>
          <xm:sqref>A13:F13</xm:sqref>
        </x14:dataValidation>
        <x14:dataValidation type="list" allowBlank="1" showInputMessage="1" showErrorMessage="1">
          <x14:formula1>
            <xm:f>Key!$B$16:$B$19</xm:f>
          </x14:formula1>
          <xm:sqref>A11:F11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70"/>
  <sheetViews>
    <sheetView topLeftCell="B1" workbookViewId="0">
      <selection activeCell="I20" sqref="I20"/>
    </sheetView>
  </sheetViews>
  <sheetFormatPr defaultColWidth="9.140625" defaultRowHeight="15.75" x14ac:dyDescent="0.25"/>
  <cols>
    <col min="1" max="1" width="9.140625" style="38"/>
    <col min="2" max="2" width="9.140625" style="38" customWidth="1"/>
    <col min="3" max="3" width="17" style="38" customWidth="1"/>
    <col min="4" max="15" width="9.140625" style="38"/>
    <col min="16" max="16" width="12.5703125" style="38" customWidth="1"/>
    <col min="17" max="16384" width="9.140625" style="38"/>
  </cols>
  <sheetData>
    <row r="2" spans="1:19" x14ac:dyDescent="0.25">
      <c r="A2" s="111" t="s">
        <v>2</v>
      </c>
      <c r="B2" s="111"/>
      <c r="C2" s="111"/>
      <c r="G2" s="38" t="s">
        <v>119</v>
      </c>
    </row>
    <row r="3" spans="1:19" x14ac:dyDescent="0.25">
      <c r="A3" s="39">
        <v>1</v>
      </c>
      <c r="B3" s="38" t="s">
        <v>120</v>
      </c>
      <c r="G3" s="38" t="s">
        <v>7</v>
      </c>
    </row>
    <row r="4" spans="1:19" x14ac:dyDescent="0.25">
      <c r="A4" s="39">
        <v>2</v>
      </c>
      <c r="B4" s="38" t="s">
        <v>121</v>
      </c>
      <c r="C4" s="40"/>
      <c r="G4" s="38" t="s">
        <v>122</v>
      </c>
    </row>
    <row r="5" spans="1:19" x14ac:dyDescent="0.25">
      <c r="A5" s="39">
        <v>3</v>
      </c>
      <c r="B5" s="40" t="s">
        <v>3</v>
      </c>
      <c r="C5" s="40"/>
      <c r="G5" s="38" t="s">
        <v>123</v>
      </c>
    </row>
    <row r="6" spans="1:19" x14ac:dyDescent="0.25">
      <c r="A6" s="39">
        <v>4</v>
      </c>
      <c r="B6" s="40" t="s">
        <v>124</v>
      </c>
      <c r="C6" s="40"/>
      <c r="G6" s="38" t="s">
        <v>125</v>
      </c>
    </row>
    <row r="7" spans="1:19" x14ac:dyDescent="0.25">
      <c r="A7" s="39">
        <v>5</v>
      </c>
      <c r="B7" s="40" t="s">
        <v>126</v>
      </c>
      <c r="C7" s="40"/>
      <c r="G7" s="38" t="s">
        <v>127</v>
      </c>
    </row>
    <row r="8" spans="1:19" x14ac:dyDescent="0.25">
      <c r="A8" s="39">
        <v>6</v>
      </c>
      <c r="B8" s="40" t="s">
        <v>128</v>
      </c>
      <c r="C8" s="40"/>
    </row>
    <row r="9" spans="1:19" x14ac:dyDescent="0.25">
      <c r="A9" s="39">
        <v>7</v>
      </c>
      <c r="B9" s="40" t="s">
        <v>129</v>
      </c>
      <c r="C9" s="40"/>
    </row>
    <row r="10" spans="1:19" x14ac:dyDescent="0.25">
      <c r="A10" s="41">
        <v>8</v>
      </c>
      <c r="B10" s="40" t="s">
        <v>130</v>
      </c>
    </row>
    <row r="12" spans="1:19" ht="18.75" x14ac:dyDescent="0.3">
      <c r="A12" s="112" t="s">
        <v>15</v>
      </c>
      <c r="B12" s="112"/>
      <c r="C12" s="112"/>
      <c r="D12" s="112"/>
      <c r="E12" s="112"/>
      <c r="F12" s="112"/>
      <c r="G12" s="112"/>
      <c r="H12" s="112"/>
      <c r="I12" s="112"/>
      <c r="J12" s="112"/>
      <c r="K12" s="112"/>
      <c r="L12" s="112"/>
      <c r="M12" s="112"/>
    </row>
    <row r="13" spans="1:19" x14ac:dyDescent="0.25">
      <c r="A13" s="42"/>
      <c r="B13" s="42"/>
      <c r="C13" s="42"/>
      <c r="D13" s="42"/>
      <c r="E13" s="42"/>
      <c r="F13" s="42"/>
      <c r="G13" s="42"/>
      <c r="H13" s="42"/>
      <c r="I13" s="42"/>
      <c r="J13" s="42"/>
      <c r="K13" s="42"/>
      <c r="L13" s="42"/>
      <c r="M13" s="42"/>
    </row>
    <row r="14" spans="1:19" ht="14.45" customHeight="1" x14ac:dyDescent="0.25">
      <c r="A14" s="110" t="s">
        <v>16</v>
      </c>
      <c r="B14" s="110"/>
      <c r="C14" s="110"/>
      <c r="S14" s="40"/>
    </row>
    <row r="15" spans="1:19" ht="14.45" customHeight="1" x14ac:dyDescent="0.25">
      <c r="A15" s="43"/>
      <c r="B15" s="43"/>
      <c r="C15" s="43"/>
      <c r="S15" s="40"/>
    </row>
    <row r="16" spans="1:19" x14ac:dyDescent="0.25">
      <c r="A16" s="41"/>
      <c r="B16" s="44" t="s">
        <v>131</v>
      </c>
      <c r="C16" s="44"/>
      <c r="D16" s="44"/>
      <c r="E16" s="44"/>
      <c r="F16" s="44"/>
      <c r="G16" s="44"/>
      <c r="H16" s="44"/>
      <c r="I16" s="44"/>
      <c r="J16" s="44"/>
      <c r="K16" s="44"/>
      <c r="L16" s="44"/>
      <c r="M16" s="45"/>
      <c r="S16" s="40"/>
    </row>
    <row r="17" spans="1:19" x14ac:dyDescent="0.25">
      <c r="A17" s="41"/>
      <c r="B17" s="40" t="s">
        <v>132</v>
      </c>
      <c r="C17" s="40"/>
      <c r="D17" s="40"/>
      <c r="E17" s="40"/>
      <c r="F17" s="40"/>
      <c r="G17" s="40"/>
      <c r="H17" s="40"/>
      <c r="I17" s="40"/>
      <c r="J17" s="40"/>
      <c r="K17" s="40"/>
      <c r="L17" s="40"/>
      <c r="M17" s="46"/>
      <c r="S17" s="40"/>
    </row>
    <row r="18" spans="1:19" x14ac:dyDescent="0.25">
      <c r="A18" s="41"/>
      <c r="B18" s="40" t="s">
        <v>133</v>
      </c>
      <c r="C18" s="40"/>
      <c r="D18" s="40"/>
      <c r="E18" s="40"/>
      <c r="F18" s="40"/>
      <c r="G18" s="40"/>
      <c r="H18" s="40"/>
      <c r="I18" s="40"/>
      <c r="J18" s="40"/>
      <c r="K18" s="40"/>
      <c r="L18" s="40"/>
      <c r="M18" s="47"/>
      <c r="S18" s="40"/>
    </row>
    <row r="19" spans="1:19" x14ac:dyDescent="0.25">
      <c r="S19" s="40"/>
    </row>
    <row r="20" spans="1:19" x14ac:dyDescent="0.25">
      <c r="B20" s="48" t="s">
        <v>134</v>
      </c>
      <c r="C20" s="48"/>
      <c r="D20" s="48"/>
      <c r="E20" s="48"/>
      <c r="F20" s="48"/>
      <c r="G20" s="48"/>
      <c r="H20" s="48"/>
      <c r="S20" s="40"/>
    </row>
    <row r="21" spans="1:19" x14ac:dyDescent="0.25">
      <c r="B21" s="40" t="s">
        <v>135</v>
      </c>
      <c r="C21" s="40"/>
      <c r="D21" s="40"/>
      <c r="E21" s="40"/>
      <c r="F21" s="40"/>
      <c r="G21" s="40"/>
      <c r="H21" s="40"/>
    </row>
    <row r="22" spans="1:19" x14ac:dyDescent="0.25">
      <c r="B22" s="40" t="s">
        <v>136</v>
      </c>
      <c r="C22" s="40"/>
      <c r="D22" s="40"/>
      <c r="E22" s="40"/>
      <c r="F22" s="40"/>
      <c r="G22" s="40"/>
      <c r="H22" s="40"/>
    </row>
    <row r="23" spans="1:19" x14ac:dyDescent="0.25">
      <c r="A23" s="47"/>
    </row>
    <row r="24" spans="1:19" x14ac:dyDescent="0.25">
      <c r="B24" s="47" t="s">
        <v>18</v>
      </c>
      <c r="N24" s="49" t="s">
        <v>137</v>
      </c>
      <c r="O24" s="49"/>
      <c r="P24" s="49"/>
      <c r="Q24" s="49"/>
      <c r="R24" s="49"/>
    </row>
    <row r="25" spans="1:19" x14ac:dyDescent="0.25">
      <c r="B25" s="47" t="s">
        <v>138</v>
      </c>
    </row>
    <row r="26" spans="1:19" x14ac:dyDescent="0.25">
      <c r="B26" s="47" t="s">
        <v>139</v>
      </c>
    </row>
    <row r="27" spans="1:19" x14ac:dyDescent="0.25">
      <c r="A27" s="47"/>
    </row>
    <row r="28" spans="1:19" x14ac:dyDescent="0.25">
      <c r="B28" s="47"/>
    </row>
    <row r="29" spans="1:19" ht="18.75" x14ac:dyDescent="0.25">
      <c r="A29" s="110" t="s">
        <v>19</v>
      </c>
      <c r="B29" s="110"/>
      <c r="C29" s="110"/>
    </row>
    <row r="30" spans="1:19" ht="18.75" x14ac:dyDescent="0.25">
      <c r="A30" s="50"/>
      <c r="B30" s="50"/>
      <c r="C30" s="50"/>
    </row>
    <row r="31" spans="1:19" x14ac:dyDescent="0.25">
      <c r="A31" s="47"/>
      <c r="B31" s="38" t="s">
        <v>140</v>
      </c>
    </row>
    <row r="32" spans="1:19" x14ac:dyDescent="0.25">
      <c r="A32" s="47"/>
      <c r="B32" s="38" t="s">
        <v>20</v>
      </c>
    </row>
    <row r="33" spans="1:2" x14ac:dyDescent="0.25">
      <c r="A33" s="47"/>
      <c r="B33" s="38" t="s">
        <v>141</v>
      </c>
    </row>
    <row r="34" spans="1:2" x14ac:dyDescent="0.25">
      <c r="A34" s="47"/>
    </row>
    <row r="35" spans="1:2" x14ac:dyDescent="0.25">
      <c r="A35" s="47"/>
      <c r="B35" s="38" t="s">
        <v>142</v>
      </c>
    </row>
    <row r="36" spans="1:2" x14ac:dyDescent="0.25">
      <c r="A36" s="47"/>
      <c r="B36" s="38" t="s">
        <v>21</v>
      </c>
    </row>
    <row r="37" spans="1:2" x14ac:dyDescent="0.25">
      <c r="A37" s="47"/>
      <c r="B37" s="38" t="s">
        <v>143</v>
      </c>
    </row>
    <row r="38" spans="1:2" x14ac:dyDescent="0.25">
      <c r="A38" s="47"/>
    </row>
    <row r="39" spans="1:2" x14ac:dyDescent="0.25">
      <c r="A39" s="47"/>
      <c r="B39" s="38" t="s">
        <v>144</v>
      </c>
    </row>
    <row r="40" spans="1:2" x14ac:dyDescent="0.25">
      <c r="A40" s="47"/>
      <c r="B40" s="38" t="s">
        <v>145</v>
      </c>
    </row>
    <row r="41" spans="1:2" x14ac:dyDescent="0.25">
      <c r="A41" s="47"/>
      <c r="B41" s="38" t="s">
        <v>146</v>
      </c>
    </row>
    <row r="42" spans="1:2" x14ac:dyDescent="0.25">
      <c r="A42" s="47"/>
    </row>
    <row r="43" spans="1:2" x14ac:dyDescent="0.25">
      <c r="A43" s="47"/>
      <c r="B43" s="38" t="s">
        <v>147</v>
      </c>
    </row>
    <row r="44" spans="1:2" x14ac:dyDescent="0.25">
      <c r="B44" s="47" t="s">
        <v>148</v>
      </c>
    </row>
    <row r="45" spans="1:2" x14ac:dyDescent="0.25">
      <c r="B45" s="47" t="s">
        <v>149</v>
      </c>
    </row>
    <row r="46" spans="1:2" x14ac:dyDescent="0.25">
      <c r="B46" s="47"/>
    </row>
    <row r="47" spans="1:2" x14ac:dyDescent="0.25">
      <c r="B47" s="47"/>
    </row>
    <row r="48" spans="1:2" x14ac:dyDescent="0.25">
      <c r="B48" s="38" t="s">
        <v>150</v>
      </c>
    </row>
    <row r="49" spans="1:3" x14ac:dyDescent="0.25">
      <c r="B49" s="38" t="s">
        <v>24</v>
      </c>
    </row>
    <row r="50" spans="1:3" x14ac:dyDescent="0.25">
      <c r="B50" s="38" t="s">
        <v>151</v>
      </c>
    </row>
    <row r="52" spans="1:3" ht="18.75" x14ac:dyDescent="0.25">
      <c r="A52" s="110" t="s">
        <v>25</v>
      </c>
      <c r="B52" s="110"/>
      <c r="C52" s="110"/>
    </row>
    <row r="54" spans="1:3" x14ac:dyDescent="0.25">
      <c r="B54" s="47" t="s">
        <v>152</v>
      </c>
    </row>
    <row r="55" spans="1:3" x14ac:dyDescent="0.25">
      <c r="B55" s="47" t="s">
        <v>26</v>
      </c>
    </row>
    <row r="56" spans="1:3" x14ac:dyDescent="0.25">
      <c r="B56" s="47" t="s">
        <v>153</v>
      </c>
    </row>
    <row r="57" spans="1:3" ht="18.75" x14ac:dyDescent="0.25">
      <c r="A57" s="50"/>
      <c r="C57" s="50"/>
    </row>
    <row r="58" spans="1:3" x14ac:dyDescent="0.25">
      <c r="B58" s="47" t="s">
        <v>154</v>
      </c>
    </row>
    <row r="59" spans="1:3" x14ac:dyDescent="0.25">
      <c r="B59" s="47" t="s">
        <v>155</v>
      </c>
    </row>
    <row r="60" spans="1:3" x14ac:dyDescent="0.25">
      <c r="A60" s="47"/>
      <c r="B60" s="47" t="s">
        <v>156</v>
      </c>
    </row>
    <row r="61" spans="1:3" x14ac:dyDescent="0.25">
      <c r="A61" s="47"/>
    </row>
    <row r="62" spans="1:3" x14ac:dyDescent="0.25">
      <c r="A62" s="47"/>
      <c r="B62" s="47" t="s">
        <v>157</v>
      </c>
    </row>
    <row r="63" spans="1:3" x14ac:dyDescent="0.25">
      <c r="A63" s="47"/>
      <c r="B63" s="47" t="s">
        <v>158</v>
      </c>
    </row>
    <row r="64" spans="1:3" x14ac:dyDescent="0.25">
      <c r="A64" s="47"/>
      <c r="B64" s="47" t="s">
        <v>159</v>
      </c>
    </row>
    <row r="65" spans="1:3" x14ac:dyDescent="0.25">
      <c r="A65" s="47"/>
    </row>
    <row r="66" spans="1:3" x14ac:dyDescent="0.25">
      <c r="A66" s="47"/>
      <c r="B66" s="47" t="s">
        <v>160</v>
      </c>
    </row>
    <row r="67" spans="1:3" x14ac:dyDescent="0.25">
      <c r="A67" s="47"/>
      <c r="B67" s="47" t="s">
        <v>161</v>
      </c>
    </row>
    <row r="68" spans="1:3" x14ac:dyDescent="0.25">
      <c r="A68" s="47"/>
      <c r="B68" s="47" t="s">
        <v>162</v>
      </c>
    </row>
    <row r="69" spans="1:3" x14ac:dyDescent="0.25">
      <c r="A69" s="47"/>
    </row>
    <row r="70" spans="1:3" x14ac:dyDescent="0.25">
      <c r="A70" s="47"/>
      <c r="B70" s="47" t="s">
        <v>163</v>
      </c>
    </row>
    <row r="71" spans="1:3" x14ac:dyDescent="0.25">
      <c r="A71" s="47"/>
      <c r="B71" s="47" t="s">
        <v>164</v>
      </c>
    </row>
    <row r="72" spans="1:3" x14ac:dyDescent="0.25">
      <c r="A72" s="47"/>
      <c r="B72" s="47" t="s">
        <v>165</v>
      </c>
    </row>
    <row r="73" spans="1:3" x14ac:dyDescent="0.25">
      <c r="A73" s="47"/>
    </row>
    <row r="74" spans="1:3" x14ac:dyDescent="0.25">
      <c r="A74" s="47"/>
    </row>
    <row r="75" spans="1:3" ht="18.75" x14ac:dyDescent="0.25">
      <c r="A75" s="110" t="s">
        <v>32</v>
      </c>
      <c r="B75" s="110"/>
      <c r="C75" s="110"/>
    </row>
    <row r="76" spans="1:3" x14ac:dyDescent="0.25">
      <c r="A76" s="51" t="s">
        <v>33</v>
      </c>
    </row>
    <row r="77" spans="1:3" x14ac:dyDescent="0.25">
      <c r="A77" s="47"/>
      <c r="B77" s="38" t="s">
        <v>166</v>
      </c>
    </row>
    <row r="78" spans="1:3" x14ac:dyDescent="0.25">
      <c r="A78" s="47"/>
      <c r="B78" s="38" t="s">
        <v>167</v>
      </c>
    </row>
    <row r="79" spans="1:3" x14ac:dyDescent="0.25">
      <c r="A79" s="47"/>
      <c r="B79" s="38" t="s">
        <v>168</v>
      </c>
    </row>
    <row r="80" spans="1:3" x14ac:dyDescent="0.25">
      <c r="A80" s="47"/>
    </row>
    <row r="81" spans="1:2" x14ac:dyDescent="0.25">
      <c r="A81" s="47"/>
      <c r="B81" s="38" t="s">
        <v>169</v>
      </c>
    </row>
    <row r="82" spans="1:2" x14ac:dyDescent="0.25">
      <c r="A82" s="47"/>
      <c r="B82" s="38" t="s">
        <v>170</v>
      </c>
    </row>
    <row r="83" spans="1:2" x14ac:dyDescent="0.25">
      <c r="A83" s="47"/>
      <c r="B83" s="38" t="s">
        <v>171</v>
      </c>
    </row>
    <row r="84" spans="1:2" x14ac:dyDescent="0.25">
      <c r="A84" s="47"/>
    </row>
    <row r="85" spans="1:2" x14ac:dyDescent="0.25">
      <c r="A85" s="52" t="s">
        <v>36</v>
      </c>
    </row>
    <row r="86" spans="1:2" x14ac:dyDescent="0.25">
      <c r="A86" s="47"/>
    </row>
    <row r="87" spans="1:2" x14ac:dyDescent="0.25">
      <c r="A87" s="47"/>
      <c r="B87" s="38" t="s">
        <v>172</v>
      </c>
    </row>
    <row r="88" spans="1:2" x14ac:dyDescent="0.25">
      <c r="A88" s="47"/>
      <c r="B88" s="38" t="s">
        <v>173</v>
      </c>
    </row>
    <row r="89" spans="1:2" x14ac:dyDescent="0.25">
      <c r="A89" s="47"/>
      <c r="B89" s="38" t="s">
        <v>174</v>
      </c>
    </row>
    <row r="90" spans="1:2" x14ac:dyDescent="0.25">
      <c r="A90" s="47"/>
    </row>
    <row r="91" spans="1:2" x14ac:dyDescent="0.25">
      <c r="A91" s="47"/>
      <c r="B91" s="38" t="s">
        <v>175</v>
      </c>
    </row>
    <row r="92" spans="1:2" x14ac:dyDescent="0.25">
      <c r="A92" s="47"/>
      <c r="B92" s="38" t="s">
        <v>176</v>
      </c>
    </row>
    <row r="93" spans="1:2" x14ac:dyDescent="0.25">
      <c r="A93" s="47"/>
      <c r="B93" s="38" t="s">
        <v>177</v>
      </c>
    </row>
    <row r="94" spans="1:2" x14ac:dyDescent="0.25">
      <c r="A94" s="47"/>
    </row>
    <row r="95" spans="1:2" x14ac:dyDescent="0.25">
      <c r="A95" s="47"/>
      <c r="B95" s="38" t="s">
        <v>178</v>
      </c>
    </row>
    <row r="96" spans="1:2" x14ac:dyDescent="0.25">
      <c r="A96" s="47"/>
      <c r="B96" s="38" t="s">
        <v>179</v>
      </c>
    </row>
    <row r="97" spans="1:13" x14ac:dyDescent="0.25">
      <c r="A97" s="47"/>
      <c r="B97" s="38" t="s">
        <v>180</v>
      </c>
    </row>
    <row r="98" spans="1:13" x14ac:dyDescent="0.25">
      <c r="A98" s="47"/>
    </row>
    <row r="99" spans="1:13" x14ac:dyDescent="0.25">
      <c r="A99" s="47"/>
      <c r="B99" s="38" t="s">
        <v>181</v>
      </c>
    </row>
    <row r="100" spans="1:13" x14ac:dyDescent="0.25">
      <c r="A100" s="47"/>
      <c r="B100" s="38" t="s">
        <v>182</v>
      </c>
    </row>
    <row r="101" spans="1:13" x14ac:dyDescent="0.25">
      <c r="A101" s="47"/>
      <c r="B101" s="38" t="s">
        <v>183</v>
      </c>
    </row>
    <row r="102" spans="1:13" x14ac:dyDescent="0.25">
      <c r="A102" s="47"/>
    </row>
    <row r="103" spans="1:13" ht="18.75" x14ac:dyDescent="0.3">
      <c r="A103" s="112" t="s">
        <v>184</v>
      </c>
      <c r="B103" s="112"/>
      <c r="C103" s="112"/>
      <c r="D103" s="112"/>
      <c r="E103" s="112"/>
      <c r="F103" s="112"/>
      <c r="G103" s="112"/>
      <c r="H103" s="112"/>
      <c r="I103" s="112"/>
      <c r="J103" s="112"/>
      <c r="K103" s="112"/>
      <c r="L103" s="112"/>
      <c r="M103" s="112"/>
    </row>
    <row r="104" spans="1:13" ht="18.75" x14ac:dyDescent="0.25">
      <c r="A104" s="110" t="s">
        <v>40</v>
      </c>
      <c r="B104" s="110"/>
      <c r="C104" s="110"/>
    </row>
    <row r="105" spans="1:13" x14ac:dyDescent="0.25">
      <c r="A105" s="47"/>
    </row>
    <row r="107" spans="1:13" x14ac:dyDescent="0.25">
      <c r="B107" s="38" t="s">
        <v>185</v>
      </c>
    </row>
    <row r="108" spans="1:13" x14ac:dyDescent="0.25">
      <c r="B108" s="38" t="s">
        <v>186</v>
      </c>
    </row>
    <row r="109" spans="1:13" x14ac:dyDescent="0.25">
      <c r="B109" s="48" t="s">
        <v>187</v>
      </c>
    </row>
    <row r="111" spans="1:13" x14ac:dyDescent="0.25">
      <c r="B111" s="38" t="s">
        <v>188</v>
      </c>
    </row>
    <row r="112" spans="1:13" x14ac:dyDescent="0.25">
      <c r="B112" s="38" t="s">
        <v>189</v>
      </c>
    </row>
    <row r="113" spans="1:3" x14ac:dyDescent="0.25">
      <c r="B113" s="38" t="s">
        <v>190</v>
      </c>
    </row>
    <row r="115" spans="1:3" x14ac:dyDescent="0.25">
      <c r="B115" s="38" t="s">
        <v>191</v>
      </c>
    </row>
    <row r="116" spans="1:3" x14ac:dyDescent="0.25">
      <c r="B116" s="38" t="s">
        <v>192</v>
      </c>
    </row>
    <row r="117" spans="1:3" x14ac:dyDescent="0.25">
      <c r="B117" s="38" t="s">
        <v>193</v>
      </c>
    </row>
    <row r="119" spans="1:3" x14ac:dyDescent="0.25">
      <c r="B119" s="38" t="s">
        <v>43</v>
      </c>
    </row>
    <row r="120" spans="1:3" x14ac:dyDescent="0.25">
      <c r="B120" s="38" t="s">
        <v>194</v>
      </c>
    </row>
    <row r="121" spans="1:3" x14ac:dyDescent="0.25">
      <c r="B121" s="38" t="s">
        <v>195</v>
      </c>
    </row>
    <row r="123" spans="1:3" x14ac:dyDescent="0.25">
      <c r="B123" s="38" t="s">
        <v>196</v>
      </c>
    </row>
    <row r="124" spans="1:3" x14ac:dyDescent="0.25">
      <c r="B124" s="38" t="s">
        <v>197</v>
      </c>
    </row>
    <row r="125" spans="1:3" x14ac:dyDescent="0.25">
      <c r="B125" s="38" t="s">
        <v>198</v>
      </c>
    </row>
    <row r="128" spans="1:3" ht="18.75" x14ac:dyDescent="0.25">
      <c r="A128" s="110" t="s">
        <v>44</v>
      </c>
      <c r="B128" s="110"/>
      <c r="C128" s="110"/>
    </row>
    <row r="130" spans="1:3" x14ac:dyDescent="0.25">
      <c r="B130" s="38" t="s">
        <v>199</v>
      </c>
    </row>
    <row r="131" spans="1:3" x14ac:dyDescent="0.25">
      <c r="A131" s="51"/>
      <c r="B131" s="38" t="s">
        <v>200</v>
      </c>
    </row>
    <row r="132" spans="1:3" x14ac:dyDescent="0.25">
      <c r="A132" s="51"/>
      <c r="B132" s="38" t="s">
        <v>201</v>
      </c>
    </row>
    <row r="133" spans="1:3" x14ac:dyDescent="0.25">
      <c r="A133" s="51"/>
    </row>
    <row r="134" spans="1:3" x14ac:dyDescent="0.25">
      <c r="A134" s="51"/>
      <c r="B134" s="38" t="s">
        <v>202</v>
      </c>
    </row>
    <row r="135" spans="1:3" x14ac:dyDescent="0.25">
      <c r="A135" s="51"/>
      <c r="B135" s="38" t="s">
        <v>203</v>
      </c>
    </row>
    <row r="136" spans="1:3" x14ac:dyDescent="0.25">
      <c r="A136" s="51"/>
      <c r="B136" s="38" t="s">
        <v>204</v>
      </c>
    </row>
    <row r="137" spans="1:3" x14ac:dyDescent="0.25">
      <c r="A137" s="51"/>
    </row>
    <row r="138" spans="1:3" x14ac:dyDescent="0.25">
      <c r="A138" s="51"/>
      <c r="B138" s="38" t="s">
        <v>205</v>
      </c>
    </row>
    <row r="139" spans="1:3" x14ac:dyDescent="0.25">
      <c r="A139" s="51"/>
      <c r="B139" s="38" t="s">
        <v>46</v>
      </c>
    </row>
    <row r="140" spans="1:3" x14ac:dyDescent="0.25">
      <c r="A140" s="51"/>
      <c r="B140" s="38" t="s">
        <v>206</v>
      </c>
    </row>
    <row r="141" spans="1:3" x14ac:dyDescent="0.25">
      <c r="A141" s="51"/>
    </row>
    <row r="142" spans="1:3" ht="18.75" x14ac:dyDescent="0.25">
      <c r="A142" s="110" t="s">
        <v>47</v>
      </c>
      <c r="B142" s="110"/>
      <c r="C142" s="110"/>
    </row>
    <row r="143" spans="1:3" ht="18.75" x14ac:dyDescent="0.25">
      <c r="A143" s="50"/>
      <c r="B143" s="50"/>
      <c r="C143" s="50"/>
    </row>
    <row r="144" spans="1:3" x14ac:dyDescent="0.25">
      <c r="A144" s="53"/>
      <c r="B144" s="54" t="s">
        <v>207</v>
      </c>
    </row>
    <row r="145" spans="1:13" x14ac:dyDescent="0.25">
      <c r="A145" s="53"/>
      <c r="B145" s="54" t="s">
        <v>208</v>
      </c>
    </row>
    <row r="146" spans="1:13" x14ac:dyDescent="0.25">
      <c r="A146" s="53"/>
      <c r="B146" s="54" t="s">
        <v>209</v>
      </c>
    </row>
    <row r="147" spans="1:13" x14ac:dyDescent="0.25">
      <c r="A147" s="53"/>
      <c r="B147" s="54"/>
    </row>
    <row r="148" spans="1:13" x14ac:dyDescent="0.25">
      <c r="A148" s="53"/>
      <c r="B148" s="54" t="s">
        <v>210</v>
      </c>
    </row>
    <row r="149" spans="1:13" x14ac:dyDescent="0.25">
      <c r="A149" s="53"/>
      <c r="B149" s="54" t="s">
        <v>211</v>
      </c>
    </row>
    <row r="150" spans="1:13" x14ac:dyDescent="0.25">
      <c r="A150" s="53"/>
      <c r="B150" s="54" t="s">
        <v>212</v>
      </c>
    </row>
    <row r="152" spans="1:13" x14ac:dyDescent="0.25">
      <c r="B152" s="54" t="s">
        <v>213</v>
      </c>
    </row>
    <row r="153" spans="1:13" x14ac:dyDescent="0.25">
      <c r="B153" s="54" t="s">
        <v>214</v>
      </c>
    </row>
    <row r="154" spans="1:13" x14ac:dyDescent="0.25">
      <c r="B154" s="54" t="s">
        <v>215</v>
      </c>
    </row>
    <row r="156" spans="1:13" x14ac:dyDescent="0.25">
      <c r="B156" s="54"/>
    </row>
    <row r="157" spans="1:13" x14ac:dyDescent="0.25">
      <c r="B157" s="54"/>
    </row>
    <row r="158" spans="1:13" x14ac:dyDescent="0.25">
      <c r="B158" s="54"/>
    </row>
    <row r="160" spans="1:13" ht="18.75" x14ac:dyDescent="0.3">
      <c r="A160" s="112" t="s">
        <v>216</v>
      </c>
      <c r="B160" s="112"/>
      <c r="C160" s="112"/>
      <c r="D160" s="112"/>
      <c r="E160" s="112"/>
      <c r="F160" s="112"/>
      <c r="G160" s="112"/>
      <c r="H160" s="112"/>
      <c r="I160" s="112"/>
      <c r="J160" s="112"/>
      <c r="K160" s="112"/>
      <c r="L160" s="112"/>
      <c r="M160" s="112"/>
    </row>
    <row r="161" spans="1:5" ht="18.75" x14ac:dyDescent="0.25">
      <c r="A161" s="110" t="s">
        <v>50</v>
      </c>
      <c r="B161" s="110"/>
      <c r="C161" s="110"/>
    </row>
    <row r="162" spans="1:5" x14ac:dyDescent="0.25">
      <c r="A162" s="51"/>
    </row>
    <row r="163" spans="1:5" x14ac:dyDescent="0.25">
      <c r="A163" s="51"/>
      <c r="B163" s="38" t="s">
        <v>51</v>
      </c>
    </row>
    <row r="164" spans="1:5" x14ac:dyDescent="0.25">
      <c r="A164" s="51"/>
      <c r="B164" s="38" t="s">
        <v>217</v>
      </c>
    </row>
    <row r="165" spans="1:5" x14ac:dyDescent="0.25">
      <c r="A165" s="51"/>
      <c r="B165" s="38" t="s">
        <v>218</v>
      </c>
    </row>
    <row r="166" spans="1:5" x14ac:dyDescent="0.25">
      <c r="A166" s="51"/>
    </row>
    <row r="167" spans="1:5" x14ac:dyDescent="0.25">
      <c r="A167" s="51"/>
      <c r="B167" s="38" t="s">
        <v>52</v>
      </c>
    </row>
    <row r="168" spans="1:5" x14ac:dyDescent="0.25">
      <c r="A168" s="51"/>
      <c r="B168" s="38" t="s">
        <v>219</v>
      </c>
    </row>
    <row r="169" spans="1:5" x14ac:dyDescent="0.25">
      <c r="A169" s="51"/>
      <c r="B169" s="38" t="s">
        <v>220</v>
      </c>
    </row>
    <row r="170" spans="1:5" x14ac:dyDescent="0.25">
      <c r="A170" s="51"/>
    </row>
    <row r="171" spans="1:5" x14ac:dyDescent="0.25">
      <c r="A171" s="51"/>
      <c r="B171" s="38" t="s">
        <v>221</v>
      </c>
    </row>
    <row r="172" spans="1:5" x14ac:dyDescent="0.25">
      <c r="A172" s="51"/>
      <c r="B172" s="38" t="s">
        <v>222</v>
      </c>
    </row>
    <row r="173" spans="1:5" x14ac:dyDescent="0.25">
      <c r="A173" s="51"/>
      <c r="B173" s="38" t="s">
        <v>223</v>
      </c>
    </row>
    <row r="174" spans="1:5" x14ac:dyDescent="0.25">
      <c r="A174" s="51"/>
    </row>
    <row r="175" spans="1:5" ht="18.75" x14ac:dyDescent="0.25">
      <c r="A175" s="110" t="s">
        <v>54</v>
      </c>
      <c r="B175" s="110"/>
      <c r="C175" s="110"/>
      <c r="D175" s="110"/>
      <c r="E175" s="110"/>
    </row>
    <row r="176" spans="1:5" ht="18.75" x14ac:dyDescent="0.25">
      <c r="A176" s="50"/>
      <c r="B176" s="50"/>
      <c r="C176" s="50"/>
      <c r="D176" s="50"/>
      <c r="E176" s="50"/>
    </row>
    <row r="177" spans="1:13" x14ac:dyDescent="0.25">
      <c r="A177" s="51"/>
      <c r="B177" s="38" t="s">
        <v>224</v>
      </c>
    </row>
    <row r="178" spans="1:13" x14ac:dyDescent="0.25">
      <c r="A178" s="51"/>
      <c r="B178" s="38" t="s">
        <v>225</v>
      </c>
    </row>
    <row r="179" spans="1:13" x14ac:dyDescent="0.25">
      <c r="A179" s="51"/>
      <c r="B179" s="38" t="s">
        <v>226</v>
      </c>
    </row>
    <row r="180" spans="1:13" x14ac:dyDescent="0.25">
      <c r="A180" s="51"/>
    </row>
    <row r="181" spans="1:13" x14ac:dyDescent="0.25">
      <c r="A181" s="51"/>
      <c r="B181" s="38" t="s">
        <v>227</v>
      </c>
    </row>
    <row r="182" spans="1:13" x14ac:dyDescent="0.25">
      <c r="B182" s="38" t="s">
        <v>228</v>
      </c>
    </row>
    <row r="183" spans="1:13" x14ac:dyDescent="0.25">
      <c r="B183" s="38" t="s">
        <v>229</v>
      </c>
    </row>
    <row r="184" spans="1:13" x14ac:dyDescent="0.25">
      <c r="C184" s="55"/>
    </row>
    <row r="185" spans="1:13" x14ac:dyDescent="0.25">
      <c r="B185" s="38" t="s">
        <v>230</v>
      </c>
    </row>
    <row r="186" spans="1:13" x14ac:dyDescent="0.25">
      <c r="B186" s="38" t="s">
        <v>231</v>
      </c>
    </row>
    <row r="187" spans="1:13" x14ac:dyDescent="0.25">
      <c r="B187" s="38" t="s">
        <v>57</v>
      </c>
    </row>
    <row r="190" spans="1:13" ht="18.75" x14ac:dyDescent="0.3">
      <c r="A190" s="112" t="s">
        <v>58</v>
      </c>
      <c r="B190" s="112"/>
      <c r="C190" s="112"/>
      <c r="D190" s="112"/>
      <c r="E190" s="112"/>
      <c r="F190" s="112"/>
      <c r="G190" s="112"/>
      <c r="H190" s="112"/>
      <c r="I190" s="112"/>
      <c r="J190" s="112"/>
      <c r="K190" s="112"/>
      <c r="L190" s="112"/>
      <c r="M190" s="112"/>
    </row>
    <row r="191" spans="1:13" ht="18.75" x14ac:dyDescent="0.25">
      <c r="A191" s="110" t="s">
        <v>59</v>
      </c>
      <c r="B191" s="110"/>
      <c r="C191" s="110"/>
      <c r="D191" s="110"/>
      <c r="E191" s="110"/>
    </row>
    <row r="192" spans="1:13" ht="18.75" x14ac:dyDescent="0.25">
      <c r="A192" s="50"/>
      <c r="B192" s="50"/>
      <c r="C192" s="50"/>
      <c r="D192" s="50"/>
      <c r="E192" s="50"/>
    </row>
    <row r="193" spans="1:2" x14ac:dyDescent="0.25">
      <c r="A193" s="51"/>
      <c r="B193" s="38" t="s">
        <v>232</v>
      </c>
    </row>
    <row r="194" spans="1:2" x14ac:dyDescent="0.25">
      <c r="A194" s="51"/>
      <c r="B194" s="38" t="s">
        <v>233</v>
      </c>
    </row>
    <row r="195" spans="1:2" x14ac:dyDescent="0.25">
      <c r="A195" s="51"/>
      <c r="B195" s="38" t="s">
        <v>234</v>
      </c>
    </row>
    <row r="196" spans="1:2" x14ac:dyDescent="0.25">
      <c r="A196" s="51"/>
    </row>
    <row r="197" spans="1:2" x14ac:dyDescent="0.25">
      <c r="A197" s="51"/>
      <c r="B197" s="38" t="s">
        <v>61</v>
      </c>
    </row>
    <row r="198" spans="1:2" x14ac:dyDescent="0.25">
      <c r="A198" s="51"/>
      <c r="B198" s="38" t="s">
        <v>235</v>
      </c>
    </row>
    <row r="199" spans="1:2" x14ac:dyDescent="0.25">
      <c r="A199" s="51"/>
      <c r="B199" s="38" t="s">
        <v>236</v>
      </c>
    </row>
    <row r="200" spans="1:2" x14ac:dyDescent="0.25">
      <c r="A200" s="51"/>
    </row>
    <row r="201" spans="1:2" x14ac:dyDescent="0.25">
      <c r="A201" s="51"/>
      <c r="B201" s="38" t="s">
        <v>237</v>
      </c>
    </row>
    <row r="202" spans="1:2" x14ac:dyDescent="0.25">
      <c r="A202" s="51"/>
      <c r="B202" s="38" t="s">
        <v>238</v>
      </c>
    </row>
    <row r="203" spans="1:2" x14ac:dyDescent="0.25">
      <c r="A203" s="51"/>
      <c r="B203" s="38" t="s">
        <v>239</v>
      </c>
    </row>
    <row r="204" spans="1:2" x14ac:dyDescent="0.25">
      <c r="A204" s="51"/>
    </row>
    <row r="205" spans="1:2" x14ac:dyDescent="0.25">
      <c r="A205" s="51"/>
      <c r="B205" s="38" t="s">
        <v>240</v>
      </c>
    </row>
    <row r="206" spans="1:2" x14ac:dyDescent="0.25">
      <c r="A206" s="51"/>
      <c r="B206" s="38" t="s">
        <v>241</v>
      </c>
    </row>
    <row r="207" spans="1:2" x14ac:dyDescent="0.25">
      <c r="B207" s="38" t="s">
        <v>63</v>
      </c>
    </row>
    <row r="209" spans="1:5" ht="18.75" x14ac:dyDescent="0.25">
      <c r="A209" s="110" t="s">
        <v>64</v>
      </c>
      <c r="B209" s="110"/>
      <c r="C209" s="110"/>
      <c r="D209" s="110"/>
      <c r="E209" s="110"/>
    </row>
    <row r="210" spans="1:5" ht="18.75" x14ac:dyDescent="0.25">
      <c r="A210" s="50"/>
      <c r="B210" s="50"/>
      <c r="C210" s="50"/>
      <c r="D210" s="50"/>
      <c r="E210" s="50"/>
    </row>
    <row r="211" spans="1:5" x14ac:dyDescent="0.25">
      <c r="B211" s="38" t="s">
        <v>242</v>
      </c>
    </row>
    <row r="212" spans="1:5" x14ac:dyDescent="0.25">
      <c r="B212" s="38" t="s">
        <v>243</v>
      </c>
    </row>
    <row r="213" spans="1:5" x14ac:dyDescent="0.25">
      <c r="B213" s="38" t="s">
        <v>244</v>
      </c>
    </row>
    <row r="215" spans="1:5" x14ac:dyDescent="0.25">
      <c r="B215" s="38" t="s">
        <v>245</v>
      </c>
    </row>
    <row r="216" spans="1:5" x14ac:dyDescent="0.25">
      <c r="B216" s="38" t="s">
        <v>246</v>
      </c>
    </row>
    <row r="217" spans="1:5" x14ac:dyDescent="0.25">
      <c r="B217" s="38" t="s">
        <v>247</v>
      </c>
    </row>
    <row r="219" spans="1:5" ht="18.75" x14ac:dyDescent="0.25">
      <c r="A219" s="110" t="s">
        <v>67</v>
      </c>
      <c r="B219" s="110"/>
      <c r="C219" s="110"/>
      <c r="D219" s="110"/>
      <c r="E219" s="110"/>
    </row>
    <row r="220" spans="1:5" ht="18.75" x14ac:dyDescent="0.25">
      <c r="A220" s="50"/>
      <c r="B220" s="50"/>
      <c r="C220" s="50"/>
      <c r="D220" s="50"/>
      <c r="E220" s="50"/>
    </row>
    <row r="221" spans="1:5" x14ac:dyDescent="0.25">
      <c r="B221" s="38" t="s">
        <v>248</v>
      </c>
    </row>
    <row r="222" spans="1:5" x14ac:dyDescent="0.25">
      <c r="B222" s="38" t="s">
        <v>249</v>
      </c>
    </row>
    <row r="223" spans="1:5" x14ac:dyDescent="0.25">
      <c r="B223" s="38" t="s">
        <v>68</v>
      </c>
    </row>
    <row r="225" spans="1:13" x14ac:dyDescent="0.25">
      <c r="B225" s="38" t="s">
        <v>250</v>
      </c>
    </row>
    <row r="226" spans="1:13" x14ac:dyDescent="0.25">
      <c r="B226" s="38" t="s">
        <v>251</v>
      </c>
    </row>
    <row r="227" spans="1:13" x14ac:dyDescent="0.25">
      <c r="B227" s="38" t="s">
        <v>252</v>
      </c>
    </row>
    <row r="229" spans="1:13" x14ac:dyDescent="0.25">
      <c r="B229" s="38" t="s">
        <v>253</v>
      </c>
    </row>
    <row r="230" spans="1:13" x14ac:dyDescent="0.25">
      <c r="B230" s="38" t="s">
        <v>254</v>
      </c>
    </row>
    <row r="231" spans="1:13" x14ac:dyDescent="0.25">
      <c r="B231" s="38" t="s">
        <v>255</v>
      </c>
    </row>
    <row r="233" spans="1:13" ht="18.75" x14ac:dyDescent="0.3">
      <c r="A233" s="112" t="s">
        <v>71</v>
      </c>
      <c r="B233" s="112"/>
      <c r="C233" s="112"/>
      <c r="D233" s="112"/>
      <c r="E233" s="112"/>
      <c r="F233" s="112"/>
      <c r="G233" s="112"/>
      <c r="H233" s="112"/>
      <c r="I233" s="112"/>
      <c r="J233" s="112"/>
      <c r="K233" s="112"/>
      <c r="L233" s="112"/>
      <c r="M233" s="112"/>
    </row>
    <row r="234" spans="1:13" ht="18.75" x14ac:dyDescent="0.25">
      <c r="A234" s="110" t="s">
        <v>72</v>
      </c>
      <c r="B234" s="110"/>
      <c r="C234" s="110"/>
      <c r="D234" s="110"/>
      <c r="E234" s="110"/>
    </row>
    <row r="235" spans="1:13" ht="18.75" x14ac:dyDescent="0.25">
      <c r="A235" s="50"/>
      <c r="B235" s="50"/>
      <c r="C235" s="50"/>
      <c r="D235" s="50"/>
      <c r="E235" s="50"/>
    </row>
    <row r="236" spans="1:13" x14ac:dyDescent="0.25">
      <c r="B236" s="38" t="s">
        <v>256</v>
      </c>
    </row>
    <row r="237" spans="1:13" x14ac:dyDescent="0.25">
      <c r="B237" s="38" t="s">
        <v>257</v>
      </c>
    </row>
    <row r="238" spans="1:13" x14ac:dyDescent="0.25">
      <c r="B238" s="38" t="s">
        <v>258</v>
      </c>
    </row>
    <row r="240" spans="1:13" x14ac:dyDescent="0.25">
      <c r="B240" s="38" t="s">
        <v>259</v>
      </c>
    </row>
    <row r="241" spans="1:5" x14ac:dyDescent="0.25">
      <c r="B241" s="38" t="s">
        <v>260</v>
      </c>
    </row>
    <row r="242" spans="1:5" x14ac:dyDescent="0.25">
      <c r="B242" s="38" t="s">
        <v>261</v>
      </c>
    </row>
    <row r="244" spans="1:5" x14ac:dyDescent="0.25">
      <c r="B244" s="38" t="s">
        <v>262</v>
      </c>
    </row>
    <row r="245" spans="1:5" x14ac:dyDescent="0.25">
      <c r="B245" s="38" t="s">
        <v>263</v>
      </c>
    </row>
    <row r="246" spans="1:5" x14ac:dyDescent="0.25">
      <c r="B246" s="38" t="s">
        <v>264</v>
      </c>
    </row>
    <row r="248" spans="1:5" x14ac:dyDescent="0.25">
      <c r="B248" s="38" t="s">
        <v>265</v>
      </c>
    </row>
    <row r="249" spans="1:5" x14ac:dyDescent="0.25">
      <c r="B249" s="38" t="s">
        <v>266</v>
      </c>
    </row>
    <row r="250" spans="1:5" x14ac:dyDescent="0.25">
      <c r="B250" s="38" t="s">
        <v>76</v>
      </c>
    </row>
    <row r="252" spans="1:5" ht="18.75" x14ac:dyDescent="0.25">
      <c r="A252" s="110" t="s">
        <v>77</v>
      </c>
      <c r="B252" s="110"/>
      <c r="C252" s="110"/>
      <c r="D252" s="110"/>
      <c r="E252" s="110"/>
    </row>
    <row r="253" spans="1:5" ht="18.75" x14ac:dyDescent="0.25">
      <c r="A253" s="50"/>
      <c r="B253" s="50"/>
      <c r="C253" s="50"/>
      <c r="D253" s="50"/>
      <c r="E253" s="50"/>
    </row>
    <row r="254" spans="1:5" x14ac:dyDescent="0.25">
      <c r="B254" s="38" t="s">
        <v>267</v>
      </c>
    </row>
    <row r="255" spans="1:5" x14ac:dyDescent="0.25">
      <c r="B255" s="38" t="s">
        <v>268</v>
      </c>
    </row>
    <row r="256" spans="1:5" x14ac:dyDescent="0.25">
      <c r="B256" s="38" t="s">
        <v>269</v>
      </c>
    </row>
    <row r="258" spans="2:2" x14ac:dyDescent="0.25">
      <c r="B258" s="38" t="s">
        <v>270</v>
      </c>
    </row>
    <row r="259" spans="2:2" x14ac:dyDescent="0.25">
      <c r="B259" s="38" t="s">
        <v>79</v>
      </c>
    </row>
    <row r="260" spans="2:2" x14ac:dyDescent="0.25">
      <c r="B260" s="38" t="s">
        <v>271</v>
      </c>
    </row>
    <row r="262" spans="2:2" x14ac:dyDescent="0.25">
      <c r="B262" s="38" t="s">
        <v>272</v>
      </c>
    </row>
    <row r="263" spans="2:2" x14ac:dyDescent="0.25">
      <c r="B263" s="38" t="s">
        <v>80</v>
      </c>
    </row>
    <row r="264" spans="2:2" x14ac:dyDescent="0.25">
      <c r="B264" s="38" t="s">
        <v>273</v>
      </c>
    </row>
    <row r="266" spans="2:2" x14ac:dyDescent="0.25">
      <c r="B266" s="38" t="s">
        <v>274</v>
      </c>
    </row>
    <row r="267" spans="2:2" x14ac:dyDescent="0.25">
      <c r="B267" s="38" t="s">
        <v>275</v>
      </c>
    </row>
    <row r="268" spans="2:2" x14ac:dyDescent="0.25">
      <c r="B268" s="38" t="s">
        <v>276</v>
      </c>
    </row>
    <row r="270" spans="2:2" x14ac:dyDescent="0.25">
      <c r="B270" s="38" t="s">
        <v>277</v>
      </c>
    </row>
    <row r="271" spans="2:2" x14ac:dyDescent="0.25">
      <c r="B271" s="38" t="s">
        <v>278</v>
      </c>
    </row>
    <row r="272" spans="2:2" x14ac:dyDescent="0.25">
      <c r="B272" s="38" t="s">
        <v>279</v>
      </c>
    </row>
    <row r="274" spans="1:5" x14ac:dyDescent="0.25">
      <c r="B274" s="38" t="s">
        <v>280</v>
      </c>
    </row>
    <row r="275" spans="1:5" x14ac:dyDescent="0.25">
      <c r="B275" s="38" t="s">
        <v>281</v>
      </c>
    </row>
    <row r="276" spans="1:5" x14ac:dyDescent="0.25">
      <c r="B276" s="38" t="s">
        <v>83</v>
      </c>
    </row>
    <row r="278" spans="1:5" ht="18.75" x14ac:dyDescent="0.25">
      <c r="A278" s="110" t="s">
        <v>84</v>
      </c>
      <c r="B278" s="110"/>
      <c r="C278" s="110"/>
      <c r="D278" s="110"/>
      <c r="E278" s="110"/>
    </row>
    <row r="279" spans="1:5" ht="18.75" x14ac:dyDescent="0.25">
      <c r="A279" s="50"/>
      <c r="B279" s="50"/>
      <c r="C279" s="50"/>
      <c r="D279" s="50"/>
      <c r="E279" s="50"/>
    </row>
    <row r="280" spans="1:5" x14ac:dyDescent="0.25">
      <c r="B280" s="38" t="s">
        <v>85</v>
      </c>
    </row>
    <row r="281" spans="1:5" x14ac:dyDescent="0.25">
      <c r="B281" s="38" t="s">
        <v>282</v>
      </c>
    </row>
    <row r="282" spans="1:5" x14ac:dyDescent="0.25">
      <c r="B282" s="38" t="s">
        <v>283</v>
      </c>
    </row>
    <row r="284" spans="1:5" x14ac:dyDescent="0.25">
      <c r="B284" s="38" t="s">
        <v>86</v>
      </c>
    </row>
    <row r="285" spans="1:5" x14ac:dyDescent="0.25">
      <c r="B285" s="38" t="s">
        <v>284</v>
      </c>
    </row>
    <row r="286" spans="1:5" x14ac:dyDescent="0.25">
      <c r="B286" s="38" t="s">
        <v>285</v>
      </c>
    </row>
    <row r="288" spans="1:5" x14ac:dyDescent="0.25">
      <c r="B288" s="38" t="s">
        <v>286</v>
      </c>
    </row>
    <row r="289" spans="2:2" x14ac:dyDescent="0.25">
      <c r="B289" s="38" t="s">
        <v>287</v>
      </c>
    </row>
    <row r="290" spans="2:2" x14ac:dyDescent="0.25">
      <c r="B290" s="38" t="s">
        <v>288</v>
      </c>
    </row>
    <row r="292" spans="2:2" x14ac:dyDescent="0.25">
      <c r="B292" s="38" t="s">
        <v>88</v>
      </c>
    </row>
    <row r="293" spans="2:2" x14ac:dyDescent="0.25">
      <c r="B293" s="38" t="s">
        <v>289</v>
      </c>
    </row>
    <row r="294" spans="2:2" x14ac:dyDescent="0.25">
      <c r="B294" s="38" t="s">
        <v>290</v>
      </c>
    </row>
    <row r="296" spans="2:2" x14ac:dyDescent="0.25">
      <c r="B296" s="38" t="s">
        <v>291</v>
      </c>
    </row>
    <row r="297" spans="2:2" x14ac:dyDescent="0.25">
      <c r="B297" s="38" t="s">
        <v>292</v>
      </c>
    </row>
    <row r="298" spans="2:2" x14ac:dyDescent="0.25">
      <c r="B298" s="38" t="s">
        <v>293</v>
      </c>
    </row>
    <row r="300" spans="2:2" x14ac:dyDescent="0.25">
      <c r="B300" s="38" t="s">
        <v>294</v>
      </c>
    </row>
    <row r="301" spans="2:2" x14ac:dyDescent="0.25">
      <c r="B301" s="38" t="s">
        <v>295</v>
      </c>
    </row>
    <row r="302" spans="2:2" x14ac:dyDescent="0.25">
      <c r="B302" s="38" t="s">
        <v>90</v>
      </c>
    </row>
    <row r="304" spans="2:2" x14ac:dyDescent="0.25">
      <c r="B304" s="38" t="s">
        <v>91</v>
      </c>
    </row>
    <row r="305" spans="1:5" x14ac:dyDescent="0.25">
      <c r="B305" s="38" t="s">
        <v>296</v>
      </c>
    </row>
    <row r="306" spans="1:5" x14ac:dyDescent="0.25">
      <c r="B306" s="38" t="s">
        <v>297</v>
      </c>
    </row>
    <row r="308" spans="1:5" x14ac:dyDescent="0.25">
      <c r="B308" s="38" t="s">
        <v>298</v>
      </c>
    </row>
    <row r="309" spans="1:5" x14ac:dyDescent="0.25">
      <c r="B309" s="38" t="s">
        <v>299</v>
      </c>
    </row>
    <row r="310" spans="1:5" x14ac:dyDescent="0.25">
      <c r="B310" s="38" t="s">
        <v>300</v>
      </c>
    </row>
    <row r="312" spans="1:5" ht="18.75" x14ac:dyDescent="0.25">
      <c r="A312" s="110" t="s">
        <v>93</v>
      </c>
      <c r="B312" s="110"/>
      <c r="C312" s="110"/>
      <c r="D312" s="110"/>
      <c r="E312" s="110"/>
    </row>
    <row r="314" spans="1:5" x14ac:dyDescent="0.25">
      <c r="B314" s="38" t="s">
        <v>301</v>
      </c>
    </row>
    <row r="315" spans="1:5" x14ac:dyDescent="0.25">
      <c r="B315" s="38" t="s">
        <v>94</v>
      </c>
    </row>
    <row r="316" spans="1:5" x14ac:dyDescent="0.25">
      <c r="B316" s="38" t="s">
        <v>302</v>
      </c>
    </row>
    <row r="318" spans="1:5" x14ac:dyDescent="0.25">
      <c r="B318" s="38" t="s">
        <v>303</v>
      </c>
    </row>
    <row r="319" spans="1:5" x14ac:dyDescent="0.25">
      <c r="B319" s="38" t="s">
        <v>95</v>
      </c>
    </row>
    <row r="320" spans="1:5" x14ac:dyDescent="0.25">
      <c r="B320" s="38" t="s">
        <v>304</v>
      </c>
    </row>
    <row r="322" spans="1:5" x14ac:dyDescent="0.25">
      <c r="B322" s="38" t="s">
        <v>305</v>
      </c>
    </row>
    <row r="323" spans="1:5" x14ac:dyDescent="0.25">
      <c r="B323" s="38" t="s">
        <v>306</v>
      </c>
    </row>
    <row r="324" spans="1:5" x14ac:dyDescent="0.25">
      <c r="B324" s="38" t="s">
        <v>307</v>
      </c>
    </row>
    <row r="326" spans="1:5" x14ac:dyDescent="0.25">
      <c r="B326" s="38" t="s">
        <v>308</v>
      </c>
    </row>
    <row r="327" spans="1:5" x14ac:dyDescent="0.25">
      <c r="B327" s="38" t="s">
        <v>97</v>
      </c>
    </row>
    <row r="328" spans="1:5" x14ac:dyDescent="0.25">
      <c r="B328" s="38" t="s">
        <v>309</v>
      </c>
    </row>
    <row r="334" spans="1:5" ht="18.75" x14ac:dyDescent="0.25">
      <c r="A334" s="110" t="s">
        <v>98</v>
      </c>
      <c r="B334" s="110"/>
      <c r="C334" s="110"/>
      <c r="D334" s="110"/>
      <c r="E334" s="110"/>
    </row>
    <row r="336" spans="1:5" x14ac:dyDescent="0.25">
      <c r="B336" s="38" t="s">
        <v>310</v>
      </c>
    </row>
    <row r="337" spans="1:13" x14ac:dyDescent="0.25">
      <c r="B337" s="38" t="s">
        <v>99</v>
      </c>
    </row>
    <row r="338" spans="1:13" x14ac:dyDescent="0.25">
      <c r="B338" s="38" t="s">
        <v>311</v>
      </c>
    </row>
    <row r="340" spans="1:13" x14ac:dyDescent="0.25">
      <c r="B340" s="38" t="s">
        <v>312</v>
      </c>
    </row>
    <row r="341" spans="1:13" x14ac:dyDescent="0.25">
      <c r="B341" s="38" t="s">
        <v>100</v>
      </c>
    </row>
    <row r="342" spans="1:13" x14ac:dyDescent="0.25">
      <c r="B342" s="38" t="s">
        <v>313</v>
      </c>
    </row>
    <row r="348" spans="1:13" ht="18.75" x14ac:dyDescent="0.3">
      <c r="A348" s="112" t="s">
        <v>101</v>
      </c>
      <c r="B348" s="112"/>
      <c r="C348" s="112"/>
      <c r="D348" s="112"/>
      <c r="E348" s="112"/>
      <c r="F348" s="112"/>
      <c r="G348" s="112"/>
      <c r="H348" s="112"/>
      <c r="I348" s="112"/>
      <c r="J348" s="112"/>
      <c r="K348" s="112"/>
      <c r="L348" s="112"/>
      <c r="M348" s="112"/>
    </row>
    <row r="350" spans="1:13" ht="18.75" x14ac:dyDescent="0.25">
      <c r="A350" s="110" t="s">
        <v>102</v>
      </c>
      <c r="B350" s="110"/>
      <c r="C350" s="110"/>
      <c r="D350" s="110"/>
      <c r="E350" s="110"/>
    </row>
    <row r="352" spans="1:13" x14ac:dyDescent="0.25">
      <c r="B352" s="38" t="s">
        <v>314</v>
      </c>
    </row>
    <row r="353" spans="1:5" x14ac:dyDescent="0.25">
      <c r="B353" s="38" t="s">
        <v>103</v>
      </c>
    </row>
    <row r="354" spans="1:5" x14ac:dyDescent="0.25">
      <c r="B354" s="38" t="s">
        <v>315</v>
      </c>
    </row>
    <row r="356" spans="1:5" x14ac:dyDescent="0.25">
      <c r="B356" s="38" t="s">
        <v>316</v>
      </c>
    </row>
    <row r="357" spans="1:5" x14ac:dyDescent="0.25">
      <c r="B357" s="38" t="s">
        <v>104</v>
      </c>
    </row>
    <row r="358" spans="1:5" x14ac:dyDescent="0.25">
      <c r="B358" s="38" t="s">
        <v>317</v>
      </c>
    </row>
    <row r="360" spans="1:5" ht="18.75" x14ac:dyDescent="0.25">
      <c r="A360" s="110" t="s">
        <v>105</v>
      </c>
      <c r="B360" s="110"/>
      <c r="C360" s="110"/>
      <c r="D360" s="110"/>
      <c r="E360" s="110"/>
    </row>
    <row r="362" spans="1:5" x14ac:dyDescent="0.25">
      <c r="B362" s="38" t="s">
        <v>318</v>
      </c>
    </row>
    <row r="363" spans="1:5" x14ac:dyDescent="0.25">
      <c r="B363" s="38" t="s">
        <v>319</v>
      </c>
    </row>
    <row r="364" spans="1:5" x14ac:dyDescent="0.25">
      <c r="B364" s="38" t="s">
        <v>106</v>
      </c>
    </row>
    <row r="366" spans="1:5" ht="18.75" x14ac:dyDescent="0.25">
      <c r="A366" s="110" t="s">
        <v>107</v>
      </c>
      <c r="B366" s="110"/>
      <c r="C366" s="110"/>
      <c r="D366" s="110"/>
      <c r="E366" s="110"/>
    </row>
    <row r="369" spans="1:13" x14ac:dyDescent="0.25">
      <c r="B369" s="38" t="s">
        <v>320</v>
      </c>
    </row>
    <row r="370" spans="1:13" x14ac:dyDescent="0.25">
      <c r="B370" s="38" t="s">
        <v>321</v>
      </c>
    </row>
    <row r="371" spans="1:13" x14ac:dyDescent="0.25">
      <c r="B371" s="38" t="s">
        <v>322</v>
      </c>
    </row>
    <row r="374" spans="1:13" x14ac:dyDescent="0.25">
      <c r="B374" s="38" t="s">
        <v>323</v>
      </c>
    </row>
    <row r="375" spans="1:13" x14ac:dyDescent="0.25">
      <c r="B375" s="38" t="s">
        <v>324</v>
      </c>
    </row>
    <row r="376" spans="1:13" x14ac:dyDescent="0.25">
      <c r="B376" s="38" t="s">
        <v>109</v>
      </c>
    </row>
    <row r="378" spans="1:13" x14ac:dyDescent="0.25">
      <c r="B378" s="38" t="s">
        <v>325</v>
      </c>
    </row>
    <row r="379" spans="1:13" x14ac:dyDescent="0.25">
      <c r="B379" s="38" t="s">
        <v>326</v>
      </c>
    </row>
    <row r="380" spans="1:13" x14ac:dyDescent="0.25">
      <c r="B380" s="38" t="s">
        <v>327</v>
      </c>
    </row>
    <row r="383" spans="1:13" x14ac:dyDescent="0.25">
      <c r="A383" s="113" t="s">
        <v>328</v>
      </c>
      <c r="B383" s="113"/>
      <c r="C383" s="113"/>
      <c r="D383" s="113"/>
    </row>
    <row r="384" spans="1:13" ht="18.75" x14ac:dyDescent="0.3">
      <c r="A384" s="112" t="s">
        <v>329</v>
      </c>
      <c r="B384" s="112"/>
      <c r="C384" s="112"/>
      <c r="D384" s="112"/>
      <c r="E384" s="112"/>
      <c r="F384" s="112"/>
      <c r="G384" s="112"/>
      <c r="H384" s="112"/>
      <c r="I384" s="112"/>
      <c r="J384" s="112"/>
      <c r="K384" s="112"/>
      <c r="L384" s="112"/>
      <c r="M384" s="112"/>
    </row>
    <row r="386" spans="1:5" ht="18.75" x14ac:dyDescent="0.25">
      <c r="A386" s="110" t="s">
        <v>330</v>
      </c>
      <c r="B386" s="110"/>
      <c r="C386" s="110"/>
      <c r="D386" s="110"/>
      <c r="E386" s="110"/>
    </row>
    <row r="388" spans="1:5" x14ac:dyDescent="0.25">
      <c r="B388" s="38" t="s">
        <v>331</v>
      </c>
    </row>
    <row r="389" spans="1:5" x14ac:dyDescent="0.25">
      <c r="B389" s="38" t="s">
        <v>332</v>
      </c>
    </row>
    <row r="390" spans="1:5" x14ac:dyDescent="0.25">
      <c r="B390" s="38" t="s">
        <v>333</v>
      </c>
    </row>
    <row r="392" spans="1:5" x14ac:dyDescent="0.25">
      <c r="B392" s="38" t="s">
        <v>334</v>
      </c>
    </row>
    <row r="393" spans="1:5" x14ac:dyDescent="0.25">
      <c r="B393" s="38" t="s">
        <v>335</v>
      </c>
    </row>
    <row r="394" spans="1:5" x14ac:dyDescent="0.25">
      <c r="B394" s="38" t="s">
        <v>336</v>
      </c>
    </row>
    <row r="396" spans="1:5" x14ac:dyDescent="0.25">
      <c r="B396" s="38" t="s">
        <v>337</v>
      </c>
    </row>
    <row r="397" spans="1:5" x14ac:dyDescent="0.25">
      <c r="B397" s="38" t="s">
        <v>338</v>
      </c>
    </row>
    <row r="398" spans="1:5" x14ac:dyDescent="0.25">
      <c r="B398" s="38" t="s">
        <v>339</v>
      </c>
    </row>
    <row r="400" spans="1:5" ht="18.75" x14ac:dyDescent="0.25">
      <c r="A400" s="110" t="s">
        <v>340</v>
      </c>
      <c r="B400" s="110"/>
      <c r="C400" s="110"/>
      <c r="D400" s="110"/>
      <c r="E400" s="110"/>
    </row>
    <row r="402" spans="1:5" x14ac:dyDescent="0.25">
      <c r="B402" s="38" t="s">
        <v>341</v>
      </c>
    </row>
    <row r="403" spans="1:5" x14ac:dyDescent="0.25">
      <c r="B403" s="38" t="s">
        <v>342</v>
      </c>
    </row>
    <row r="404" spans="1:5" x14ac:dyDescent="0.25">
      <c r="B404" s="38" t="s">
        <v>343</v>
      </c>
    </row>
    <row r="406" spans="1:5" x14ac:dyDescent="0.25">
      <c r="B406" s="38" t="s">
        <v>344</v>
      </c>
    </row>
    <row r="407" spans="1:5" x14ac:dyDescent="0.25">
      <c r="B407" s="38" t="s">
        <v>345</v>
      </c>
    </row>
    <row r="408" spans="1:5" x14ac:dyDescent="0.25">
      <c r="B408" s="38" t="s">
        <v>346</v>
      </c>
    </row>
    <row r="410" spans="1:5" ht="18.75" x14ac:dyDescent="0.25">
      <c r="A410" s="110" t="s">
        <v>347</v>
      </c>
      <c r="B410" s="110"/>
      <c r="C410" s="110"/>
      <c r="D410" s="110"/>
      <c r="E410" s="110"/>
    </row>
    <row r="412" spans="1:5" x14ac:dyDescent="0.25">
      <c r="B412" s="38" t="s">
        <v>348</v>
      </c>
    </row>
    <row r="413" spans="1:5" x14ac:dyDescent="0.25">
      <c r="B413" s="38" t="s">
        <v>349</v>
      </c>
    </row>
    <row r="414" spans="1:5" x14ac:dyDescent="0.25">
      <c r="B414" s="38" t="s">
        <v>350</v>
      </c>
    </row>
    <row r="416" spans="1:5" x14ac:dyDescent="0.25">
      <c r="B416" s="38" t="s">
        <v>351</v>
      </c>
    </row>
    <row r="417" spans="1:5" x14ac:dyDescent="0.25">
      <c r="B417" s="38" t="s">
        <v>352</v>
      </c>
    </row>
    <row r="418" spans="1:5" x14ac:dyDescent="0.25">
      <c r="B418" s="38" t="s">
        <v>353</v>
      </c>
    </row>
    <row r="420" spans="1:5" ht="18.75" x14ac:dyDescent="0.25">
      <c r="A420" s="110" t="s">
        <v>354</v>
      </c>
      <c r="B420" s="110"/>
      <c r="C420" s="110"/>
      <c r="D420" s="110"/>
      <c r="E420" s="110"/>
    </row>
    <row r="422" spans="1:5" x14ac:dyDescent="0.25">
      <c r="B422" s="38" t="s">
        <v>355</v>
      </c>
    </row>
    <row r="423" spans="1:5" x14ac:dyDescent="0.25">
      <c r="B423" s="38" t="s">
        <v>356</v>
      </c>
    </row>
    <row r="424" spans="1:5" x14ac:dyDescent="0.25">
      <c r="B424" s="38" t="s">
        <v>357</v>
      </c>
    </row>
    <row r="426" spans="1:5" x14ac:dyDescent="0.25">
      <c r="B426" s="38" t="s">
        <v>358</v>
      </c>
    </row>
    <row r="427" spans="1:5" x14ac:dyDescent="0.25">
      <c r="B427" s="38" t="s">
        <v>359</v>
      </c>
    </row>
    <row r="428" spans="1:5" x14ac:dyDescent="0.25">
      <c r="B428" s="38" t="s">
        <v>360</v>
      </c>
    </row>
    <row r="430" spans="1:5" ht="18.75" x14ac:dyDescent="0.25">
      <c r="A430" s="110" t="s">
        <v>389</v>
      </c>
      <c r="B430" s="110"/>
      <c r="C430" s="110"/>
      <c r="D430" s="110"/>
      <c r="E430" s="110"/>
    </row>
    <row r="432" spans="1:5" x14ac:dyDescent="0.25">
      <c r="B432" s="38" t="s">
        <v>361</v>
      </c>
    </row>
    <row r="433" spans="1:13" x14ac:dyDescent="0.25">
      <c r="B433" s="38" t="s">
        <v>362</v>
      </c>
    </row>
    <row r="434" spans="1:13" x14ac:dyDescent="0.25">
      <c r="B434" s="38" t="s">
        <v>363</v>
      </c>
    </row>
    <row r="436" spans="1:13" x14ac:dyDescent="0.25">
      <c r="B436" s="38" t="s">
        <v>364</v>
      </c>
    </row>
    <row r="437" spans="1:13" x14ac:dyDescent="0.25">
      <c r="B437" s="38" t="s">
        <v>365</v>
      </c>
    </row>
    <row r="438" spans="1:13" x14ac:dyDescent="0.25">
      <c r="B438" s="38" t="s">
        <v>366</v>
      </c>
    </row>
    <row r="440" spans="1:13" ht="18.75" x14ac:dyDescent="0.3">
      <c r="A440" s="112" t="s">
        <v>367</v>
      </c>
      <c r="B440" s="112"/>
      <c r="C440" s="112"/>
      <c r="D440" s="112"/>
      <c r="E440" s="112"/>
      <c r="F440" s="112"/>
      <c r="G440" s="112"/>
      <c r="H440" s="112"/>
      <c r="I440" s="112"/>
      <c r="J440" s="112"/>
      <c r="K440" s="112"/>
      <c r="L440" s="112"/>
      <c r="M440" s="112"/>
    </row>
    <row r="442" spans="1:13" ht="18.75" x14ac:dyDescent="0.25">
      <c r="A442" s="110" t="s">
        <v>368</v>
      </c>
      <c r="B442" s="110"/>
      <c r="C442" s="110"/>
      <c r="D442" s="110"/>
      <c r="E442" s="110"/>
    </row>
    <row r="444" spans="1:13" x14ac:dyDescent="0.25">
      <c r="B444" s="38" t="s">
        <v>369</v>
      </c>
    </row>
    <row r="445" spans="1:13" x14ac:dyDescent="0.25">
      <c r="B445" s="38" t="s">
        <v>370</v>
      </c>
    </row>
    <row r="446" spans="1:13" x14ac:dyDescent="0.25">
      <c r="B446" s="38" t="s">
        <v>371</v>
      </c>
    </row>
    <row r="448" spans="1:13" x14ac:dyDescent="0.25">
      <c r="B448" s="38" t="s">
        <v>372</v>
      </c>
    </row>
    <row r="449" spans="1:5" x14ac:dyDescent="0.25">
      <c r="B449" s="38" t="s">
        <v>373</v>
      </c>
    </row>
    <row r="450" spans="1:5" x14ac:dyDescent="0.25">
      <c r="B450" s="38" t="s">
        <v>374</v>
      </c>
    </row>
    <row r="452" spans="1:5" x14ac:dyDescent="0.25">
      <c r="B452" s="38" t="s">
        <v>375</v>
      </c>
    </row>
    <row r="453" spans="1:5" x14ac:dyDescent="0.25">
      <c r="B453" s="38" t="s">
        <v>376</v>
      </c>
    </row>
    <row r="454" spans="1:5" x14ac:dyDescent="0.25">
      <c r="B454" s="38" t="s">
        <v>377</v>
      </c>
    </row>
    <row r="456" spans="1:5" ht="18.75" x14ac:dyDescent="0.25">
      <c r="A456" s="110" t="s">
        <v>378</v>
      </c>
      <c r="B456" s="110"/>
      <c r="C456" s="110"/>
      <c r="D456" s="110"/>
      <c r="E456" s="110"/>
    </row>
    <row r="458" spans="1:5" x14ac:dyDescent="0.25">
      <c r="B458" s="38" t="s">
        <v>379</v>
      </c>
    </row>
    <row r="459" spans="1:5" x14ac:dyDescent="0.25">
      <c r="B459" s="38" t="s">
        <v>380</v>
      </c>
    </row>
    <row r="460" spans="1:5" x14ac:dyDescent="0.25">
      <c r="B460" s="38" t="s">
        <v>381</v>
      </c>
    </row>
    <row r="462" spans="1:5" x14ac:dyDescent="0.25">
      <c r="B462" s="38" t="s">
        <v>382</v>
      </c>
    </row>
    <row r="463" spans="1:5" x14ac:dyDescent="0.25">
      <c r="B463" s="38" t="s">
        <v>383</v>
      </c>
    </row>
    <row r="464" spans="1:5" x14ac:dyDescent="0.25">
      <c r="B464" s="38" t="s">
        <v>384</v>
      </c>
    </row>
    <row r="466" spans="1:5" ht="18.75" x14ac:dyDescent="0.25">
      <c r="A466" s="110" t="s">
        <v>385</v>
      </c>
      <c r="B466" s="110"/>
      <c r="C466" s="110"/>
      <c r="D466" s="110"/>
      <c r="E466" s="110"/>
    </row>
    <row r="468" spans="1:5" x14ac:dyDescent="0.25">
      <c r="B468" s="38" t="s">
        <v>386</v>
      </c>
    </row>
    <row r="469" spans="1:5" x14ac:dyDescent="0.25">
      <c r="B469" s="38" t="s">
        <v>387</v>
      </c>
    </row>
    <row r="470" spans="1:5" x14ac:dyDescent="0.25">
      <c r="B470" s="38" t="s">
        <v>388</v>
      </c>
    </row>
  </sheetData>
  <sheetProtection algorithmName="SHA-512" hashValue="oaWHXvvk6g8ilNctYQzuz1Ky8QlGtn1vmh8/ntA+QxL0EV86OChTJsYKv3ci6rDnbH02SLShg/t1vl8VrFg/8A==" saltValue="xNJXbpNDOINsIPNgGZhR3A==" spinCount="100000" sheet="1" objects="1" scenarios="1"/>
  <mergeCells count="38">
    <mergeCell ref="A456:E456"/>
    <mergeCell ref="A466:E466"/>
    <mergeCell ref="A400:E400"/>
    <mergeCell ref="A410:E410"/>
    <mergeCell ref="A420:E420"/>
    <mergeCell ref="A430:E430"/>
    <mergeCell ref="A440:M440"/>
    <mergeCell ref="A442:E442"/>
    <mergeCell ref="A386:E386"/>
    <mergeCell ref="A234:E234"/>
    <mergeCell ref="A252:E252"/>
    <mergeCell ref="A278:E278"/>
    <mergeCell ref="A312:E312"/>
    <mergeCell ref="A334:E334"/>
    <mergeCell ref="A348:M348"/>
    <mergeCell ref="A350:E350"/>
    <mergeCell ref="A360:E360"/>
    <mergeCell ref="A366:E366"/>
    <mergeCell ref="A383:D383"/>
    <mergeCell ref="A384:M384"/>
    <mergeCell ref="A233:M233"/>
    <mergeCell ref="A103:M103"/>
    <mergeCell ref="A104:C104"/>
    <mergeCell ref="A128:C128"/>
    <mergeCell ref="A142:C142"/>
    <mergeCell ref="A160:M160"/>
    <mergeCell ref="A161:C161"/>
    <mergeCell ref="A175:E175"/>
    <mergeCell ref="A190:M190"/>
    <mergeCell ref="A191:E191"/>
    <mergeCell ref="A209:E209"/>
    <mergeCell ref="A219:E219"/>
    <mergeCell ref="A75:C75"/>
    <mergeCell ref="A2:C2"/>
    <mergeCell ref="A12:M12"/>
    <mergeCell ref="A14:C14"/>
    <mergeCell ref="A29:C29"/>
    <mergeCell ref="A52:C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RPD</vt:lpstr>
      <vt:lpstr>Key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Mistretta</dc:creator>
  <cp:lastModifiedBy>Mary Lynn Savelle</cp:lastModifiedBy>
  <dcterms:created xsi:type="dcterms:W3CDTF">2022-02-24T14:31:28Z</dcterms:created>
  <dcterms:modified xsi:type="dcterms:W3CDTF">2023-03-28T12:58:48Z</dcterms:modified>
</cp:coreProperties>
</file>